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NZL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H12" l="1"/>
  <c r="E55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<sst xmlns="http://schemas.openxmlformats.org/spreadsheetml/2006/main" count="95" uniqueCount="65">
  <si>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</si>
  <si>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</si>
  <si>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</si>
  <si>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</si>
  <si>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</si>
  <si>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</si>
  <si>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</si>
  <si>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</si>
  <si>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</si>
  <si>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</si>
  <si>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</si>
  <si>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</si>
  <si>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</si>
  <si>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</si>
  <si>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</si>
  <si>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</si>
  <si>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</si>
  <si>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</si>
  <si>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</si>
  <si>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</si>
  <si>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</si>
  <si>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</si>
  <si>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</si>
  <si>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</si>
  <si>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</si>
  <si>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</si>
  <si>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</si>
  <si>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</si>
  <si>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</si>
  <si>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</si>
  <si>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</si>
  <si>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</si>
  <si>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</si>
  <si>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</si>
  <si>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</si>
  <si>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</si>
  <si>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</si>
  <si>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</si>
  <si>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</si>
  <si>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</si>
  <si>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</si>
  <si>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</si>
  <si>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</si>
  <si>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</si>
  <si>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</si>
  <si>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</si>
  <si>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</si>
  <si>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</si>
  <si>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</si>
  <si>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</si>
  <si>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</si>
  <si>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</si>
  <si>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</si>
  <si>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</si>
  <si>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</si>
  <si>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</si>
  <si>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</si>
  <si>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</si>
  <si>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</si>
  <si>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</si>
  <si>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</si>
  <si>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</si>
  <si>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</si>
  <si>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New Zealand</t>
  </si>
  <si>
    <t>NZL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</si>
</sst>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Wealth_NZL!$B$54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Wealth_NZL!$D$52:$X$52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Wealth_NZL!$D$54:$X$54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-0.4536541362688884</c:v>
                </c:pt>
                <c:pt idx="2">
                  <c:v>-1.0528045501853489</c:v>
                </c:pt>
                <c:pt idx="3">
                  <c:v>-0.94249019340288953</c:v>
                </c:pt>
                <c:pt idx="4">
                  <c:v>3.6032957657128328E-2</c:v>
                </c:pt>
                <c:pt idx="5">
                  <c:v>1.7896999896189314</c:v>
                </c:pt>
                <c:pt idx="6">
                  <c:v>3.9888410291837539</c:v>
                </c:pt>
                <c:pt idx="7">
                  <c:v>6.2306183100698131</c:v>
                </c:pt>
                <c:pt idx="8">
                  <c:v>8.2320536083860585</c:v>
                </c:pt>
                <c:pt idx="9">
                  <c:v>10.755278747858066</c:v>
                </c:pt>
                <c:pt idx="10">
                  <c:v>12.926124590387978</c:v>
                </c:pt>
                <c:pt idx="11">
                  <c:v>15.197126140133532</c:v>
                </c:pt>
                <c:pt idx="12">
                  <c:v>17.706049563326044</c:v>
                </c:pt>
                <c:pt idx="13">
                  <c:v>20.972778938762417</c:v>
                </c:pt>
                <c:pt idx="14">
                  <c:v>24.684834256434506</c:v>
                </c:pt>
                <c:pt idx="15">
                  <c:v>28.703257992285145</c:v>
                </c:pt>
                <c:pt idx="16">
                  <c:v>32.28421630904397</c:v>
                </c:pt>
                <c:pt idx="17">
                  <c:v>36.155008588149016</c:v>
                </c:pt>
                <c:pt idx="18">
                  <c:v>39.258437793292387</c:v>
                </c:pt>
                <c:pt idx="19">
                  <c:v>40.957499805882506</c:v>
                </c:pt>
                <c:pt idx="20" formatCode="_(* #,##0.0000_);_(* \(#,##0.0000\);_(* &quot;-&quot;??_);_(@_)">
                  <c:v>42.665133222976607</c:v>
                </c:pt>
              </c:numCache>
            </c:numRef>
          </c:val>
        </c:ser>
        <c:ser>
          <c:idx val="1"/>
          <c:order val="1"/>
          <c:tx>
            <c:strRef>
              <c:f>Wealth_NZL!$B$55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Wealth_NZL!$D$52:$X$52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Wealth_NZL!$D$55:$X$55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0.35126845871713552</c:v>
                </c:pt>
                <c:pt idx="2">
                  <c:v>0.56553013382616424</c:v>
                </c:pt>
                <c:pt idx="3">
                  <c:v>1.1608245875778911</c:v>
                </c:pt>
                <c:pt idx="4">
                  <c:v>2.0633798162681183</c:v>
                </c:pt>
                <c:pt idx="5">
                  <c:v>2.7764905895073522</c:v>
                </c:pt>
                <c:pt idx="6">
                  <c:v>3.8227903773336624</c:v>
                </c:pt>
                <c:pt idx="7">
                  <c:v>3.9271225345876681</c:v>
                </c:pt>
                <c:pt idx="8">
                  <c:v>4.1825013077473105</c:v>
                </c:pt>
                <c:pt idx="9">
                  <c:v>4.7288257754027008</c:v>
                </c:pt>
                <c:pt idx="10">
                  <c:v>5.1665489877236626</c:v>
                </c:pt>
                <c:pt idx="11">
                  <c:v>6.7012919289796358</c:v>
                </c:pt>
                <c:pt idx="12">
                  <c:v>8.0638171457761754</c:v>
                </c:pt>
                <c:pt idx="13">
                  <c:v>8.7713748968943897</c:v>
                </c:pt>
                <c:pt idx="14">
                  <c:v>10.08776057589802</c:v>
                </c:pt>
                <c:pt idx="15">
                  <c:v>11.560791146144012</c:v>
                </c:pt>
                <c:pt idx="16">
                  <c:v>12.592330280285836</c:v>
                </c:pt>
                <c:pt idx="17">
                  <c:v>10.383807533831124</c:v>
                </c:pt>
                <c:pt idx="18">
                  <c:v>11.258281480048815</c:v>
                </c:pt>
                <c:pt idx="19">
                  <c:v>12.198880390685552</c:v>
                </c:pt>
                <c:pt idx="20">
                  <c:v>13.197287681358439</c:v>
                </c:pt>
              </c:numCache>
            </c:numRef>
          </c:val>
        </c:ser>
        <c:ser>
          <c:idx val="2"/>
          <c:order val="2"/>
          <c:tx>
            <c:strRef>
              <c:f>Wealth_NZL!$B$56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Wealth_NZL!$D$52:$X$52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Wealth_NZL!$D$56:$X$56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-1.8948287403101061</c:v>
                </c:pt>
                <c:pt idx="2">
                  <c:v>-4.376325827970307</c:v>
                </c:pt>
                <c:pt idx="3">
                  <c:v>-6.4237552697063105</c:v>
                </c:pt>
                <c:pt idx="4">
                  <c:v>-11.25213615209104</c:v>
                </c:pt>
                <c:pt idx="5">
                  <c:v>-13.23979610787106</c:v>
                </c:pt>
                <c:pt idx="6">
                  <c:v>-14.708594588017066</c:v>
                </c:pt>
                <c:pt idx="7">
                  <c:v>-15.764613048360554</c:v>
                </c:pt>
                <c:pt idx="8">
                  <c:v>-16.684740335225044</c:v>
                </c:pt>
                <c:pt idx="9">
                  <c:v>-17.652867218053625</c:v>
                </c:pt>
                <c:pt idx="10">
                  <c:v>-16.910477255408839</c:v>
                </c:pt>
                <c:pt idx="11">
                  <c:v>-18.195802497000901</c:v>
                </c:pt>
                <c:pt idx="12">
                  <c:v>-31.217553044246504</c:v>
                </c:pt>
                <c:pt idx="13">
                  <c:v>-33.269932966025941</c:v>
                </c:pt>
                <c:pt idx="14">
                  <c:v>-34.313582960447306</c:v>
                </c:pt>
                <c:pt idx="15">
                  <c:v>-35.976252909987373</c:v>
                </c:pt>
                <c:pt idx="16">
                  <c:v>-37.692882154881701</c:v>
                </c:pt>
                <c:pt idx="17">
                  <c:v>-37.88365281161299</c:v>
                </c:pt>
                <c:pt idx="18">
                  <c:v>-38.795421843772516</c:v>
                </c:pt>
                <c:pt idx="19">
                  <c:v>-38.939924562355607</c:v>
                </c:pt>
                <c:pt idx="20">
                  <c:v>-39.730360264303798</c:v>
                </c:pt>
              </c:numCache>
            </c:numRef>
          </c:val>
        </c:ser>
        <c:ser>
          <c:idx val="4"/>
          <c:order val="3"/>
          <c:tx>
            <c:strRef>
              <c:f>Wealth_NZL!$B$53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Wealth_NZL!$D$52:$X$52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Wealth_NZL!$D$53:$X$53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-0.28869958364200476</c:v>
                </c:pt>
                <c:pt idx="2">
                  <c:v>-0.80545666862492649</c:v>
                </c:pt>
                <c:pt idx="3">
                  <c:v>-0.85093204790717136</c:v>
                </c:pt>
                <c:pt idx="4">
                  <c:v>-1.0640969312933457</c:v>
                </c:pt>
                <c:pt idx="5">
                  <c:v>-0.6327974063801256</c:v>
                </c:pt>
                <c:pt idx="6">
                  <c:v>0.19570238477506496</c:v>
                </c:pt>
                <c:pt idx="7">
                  <c:v>0.58943418423793581</c:v>
                </c:pt>
                <c:pt idx="8">
                  <c:v>1.036172349368325</c:v>
                </c:pt>
                <c:pt idx="9">
                  <c:v>1.76283395600072</c:v>
                </c:pt>
                <c:pt idx="10">
                  <c:v>2.6817059346320837</c:v>
                </c:pt>
                <c:pt idx="11">
                  <c:v>3.837135704978123</c:v>
                </c:pt>
                <c:pt idx="12">
                  <c:v>2.6313547419940297</c:v>
                </c:pt>
                <c:pt idx="13">
                  <c:v>3.4141575317012895</c:v>
                </c:pt>
                <c:pt idx="14">
                  <c:v>4.8452267025919538</c:v>
                </c:pt>
                <c:pt idx="15">
                  <c:v>6.3157920251718735</c:v>
                </c:pt>
                <c:pt idx="16">
                  <c:v>7.4225371855026978</c:v>
                </c:pt>
                <c:pt idx="17">
                  <c:v>7.0895738318458967</c:v>
                </c:pt>
                <c:pt idx="18">
                  <c:v>8.1518030856939419</c:v>
                </c:pt>
                <c:pt idx="19">
                  <c:v>9.061835215193593</c:v>
                </c:pt>
                <c:pt idx="20">
                  <c:v>9.8784472260369007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Wealth_NZL!$D$64:$X$64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-2.478113134168769</c:v>
                </c:pt>
                <c:pt idx="2">
                  <c:v>-3.0094187009993223</c:v>
                </c:pt>
                <c:pt idx="3">
                  <c:v>1.2439703256469148</c:v>
                </c:pt>
                <c:pt idx="4">
                  <c:v>4.7364805588620884</c:v>
                </c:pt>
                <c:pt idx="5">
                  <c:v>7.4579148448547183</c:v>
                </c:pt>
                <c:pt idx="6">
                  <c:v>9.533010738786917</c:v>
                </c:pt>
                <c:pt idx="7">
                  <c:v>11.636590651479972</c:v>
                </c:pt>
                <c:pt idx="8">
                  <c:v>11.985129570189269</c:v>
                </c:pt>
                <c:pt idx="9">
                  <c:v>16.789499551836464</c:v>
                </c:pt>
                <c:pt idx="10">
                  <c:v>18.393629860372805</c:v>
                </c:pt>
                <c:pt idx="11">
                  <c:v>20.975962605482312</c:v>
                </c:pt>
                <c:pt idx="12">
                  <c:v>25.122378597786078</c:v>
                </c:pt>
                <c:pt idx="13">
                  <c:v>28.080713666635514</c:v>
                </c:pt>
                <c:pt idx="14">
                  <c:v>30.755123972059152</c:v>
                </c:pt>
                <c:pt idx="15">
                  <c:v>33.208651681049517</c:v>
                </c:pt>
                <c:pt idx="16">
                  <c:v>34.521033335026189</c:v>
                </c:pt>
                <c:pt idx="17">
                  <c:v>36.813746516356872</c:v>
                </c:pt>
                <c:pt idx="18">
                  <c:v>33.920003803102674</c:v>
                </c:pt>
                <c:pt idx="19">
                  <c:v>33.572020972442495</c:v>
                </c:pt>
                <c:pt idx="20">
                  <c:v>35.260942948459785</c:v>
                </c:pt>
              </c:numCache>
            </c:numRef>
          </c:val>
        </c:ser>
        <c:marker val="1"/>
        <c:axId val="74464256"/>
        <c:axId val="74474240"/>
      </c:lineChart>
      <c:catAx>
        <c:axId val="744642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474240"/>
        <c:crosses val="autoZero"/>
        <c:auto val="1"/>
        <c:lblAlgn val="ctr"/>
        <c:lblOffset val="100"/>
      </c:catAx>
      <c:valAx>
        <c:axId val="744742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4642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Wealth_NZL!$B$40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Wealth_NZL!$D$38:$X$38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Wealth_NZL!$D$40:$X$40</c:f>
              <c:numCache>
                <c:formatCode>_(* #,##0_);_(* \(#,##0\);_(* "-"??_);_(@_)</c:formatCode>
                <c:ptCount val="21"/>
                <c:pt idx="0">
                  <c:v>61969.548210876528</c:v>
                </c:pt>
                <c:pt idx="1">
                  <c:v>61688.420792190744</c:v>
                </c:pt>
                <c:pt idx="2">
                  <c:v>61317.129987583117</c:v>
                </c:pt>
                <c:pt idx="3">
                  <c:v>61385.491296092943</c:v>
                </c:pt>
                <c:pt idx="4">
                  <c:v>61991.877671943672</c:v>
                </c:pt>
                <c:pt idx="5">
                  <c:v>63078.617208773489</c:v>
                </c:pt>
                <c:pt idx="6">
                  <c:v>64441.414975511776</c:v>
                </c:pt>
                <c:pt idx="7">
                  <c:v>65830.634228370938</c:v>
                </c:pt>
                <c:pt idx="8">
                  <c:v>67070.914640470524</c:v>
                </c:pt>
                <c:pt idx="9">
                  <c:v>68634.545859744583</c:v>
                </c:pt>
                <c:pt idx="10">
                  <c:v>69979.809220714975</c:v>
                </c:pt>
                <c:pt idx="11">
                  <c:v>71387.138620954298</c:v>
                </c:pt>
                <c:pt idx="12">
                  <c:v>72941.90713126355</c:v>
                </c:pt>
                <c:pt idx="13">
                  <c:v>74966.284566493458</c:v>
                </c:pt>
                <c:pt idx="14">
                  <c:v>77266.62847619268</c:v>
                </c:pt>
                <c:pt idx="15">
                  <c:v>79756.82751049794</c:v>
                </c:pt>
                <c:pt idx="16">
                  <c:v>81975.931201013198</c:v>
                </c:pt>
                <c:pt idx="17">
                  <c:v>84374.643688556083</c:v>
                </c:pt>
                <c:pt idx="18">
                  <c:v>86297.824746027822</c:v>
                </c:pt>
                <c:pt idx="19">
                  <c:v>87350.72579905254</c:v>
                </c:pt>
                <c:pt idx="20">
                  <c:v>88408.938512723718</c:v>
                </c:pt>
              </c:numCache>
            </c:numRef>
          </c:val>
        </c:ser>
        <c:ser>
          <c:idx val="1"/>
          <c:order val="1"/>
          <c:tx>
            <c:strRef>
              <c:f>Wealth_NZL!$B$41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Wealth_NZL!$D$38:$X$38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Wealth_NZL!$D$41:$X$41</c:f>
              <c:numCache>
                <c:formatCode>General</c:formatCode>
                <c:ptCount val="21"/>
                <c:pt idx="0">
                  <c:v>142723.37318109471</c:v>
                </c:pt>
                <c:pt idx="1">
                  <c:v>143224.71537429705</c:v>
                </c:pt>
                <c:pt idx="2">
                  <c:v>143530.51686444698</c:v>
                </c:pt>
                <c:pt idx="3">
                  <c:v>144380.14118920141</c:v>
                </c:pt>
                <c:pt idx="4">
                  <c:v>145668.29845641044</c:v>
                </c:pt>
                <c:pt idx="5">
                  <c:v>146686.07420649525</c:v>
                </c:pt>
                <c:pt idx="6">
                  <c:v>148179.38855726761</c:v>
                </c:pt>
                <c:pt idx="7">
                  <c:v>148328.29493141314</c:v>
                </c:pt>
                <c:pt idx="8">
                  <c:v>148692.78013085507</c:v>
                </c:pt>
                <c:pt idx="9">
                  <c:v>149472.5128396065</c:v>
                </c:pt>
                <c:pt idx="10">
                  <c:v>150097.24617342761</c:v>
                </c:pt>
                <c:pt idx="11">
                  <c:v>152287.68306884691</c:v>
                </c:pt>
                <c:pt idx="12">
                  <c:v>154232.32501870193</c:v>
                </c:pt>
                <c:pt idx="13">
                  <c:v>155242.17530830216</c:v>
                </c:pt>
                <c:pt idx="14">
                  <c:v>157120.96535344899</c:v>
                </c:pt>
                <c:pt idx="15">
                  <c:v>159223.32427129277</c:v>
                </c:pt>
                <c:pt idx="16">
                  <c:v>160695.57171922305</c:v>
                </c:pt>
                <c:pt idx="17">
                  <c:v>157543.49355801113</c:v>
                </c:pt>
                <c:pt idx="18">
                  <c:v>158791.57227164286</c:v>
                </c:pt>
                <c:pt idx="19">
                  <c:v>160134.02676500822</c:v>
                </c:pt>
                <c:pt idx="20">
                  <c:v>161558.98732834254</c:v>
                </c:pt>
              </c:numCache>
            </c:numRef>
          </c:val>
        </c:ser>
        <c:ser>
          <c:idx val="2"/>
          <c:order val="2"/>
          <c:tx>
            <c:strRef>
              <c:f>Wealth_NZL!$B$42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Wealth_NZL!$D$38:$X$38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Wealth_NZL!$D$42:$X$42</c:f>
              <c:numCache>
                <c:formatCode>_(* #,##0_);_(* \(#,##0\);_(* "-"??_);_(@_)</c:formatCode>
                <c:ptCount val="21"/>
                <c:pt idx="0">
                  <c:v>50504.181619028692</c:v>
                </c:pt>
                <c:pt idx="1">
                  <c:v>49547.213870652922</c:v>
                </c:pt>
                <c:pt idx="2">
                  <c:v>48293.954074630106</c:v>
                </c:pt>
                <c:pt idx="3">
                  <c:v>47259.916590854293</c:v>
                </c:pt>
                <c:pt idx="4">
                  <c:v>44821.382340756245</c:v>
                </c:pt>
                <c:pt idx="5">
                  <c:v>43817.530946720399</c:v>
                </c:pt>
                <c:pt idx="6">
                  <c:v>43075.726294689928</c:v>
                </c:pt>
                <c:pt idx="7">
                  <c:v>42542.39281354758</c:v>
                </c:pt>
                <c:pt idx="8">
                  <c:v>42077.690057463296</c:v>
                </c:pt>
                <c:pt idx="9">
                  <c:v>41588.745498256911</c:v>
                </c:pt>
                <c:pt idx="10">
                  <c:v>41963.683473312471</c:v>
                </c:pt>
                <c:pt idx="11">
                  <c:v>41314.540478903597</c:v>
                </c:pt>
                <c:pt idx="12">
                  <c:v>34738.011932545814</c:v>
                </c:pt>
                <c:pt idx="13">
                  <c:v>33701.474249337851</c:v>
                </c:pt>
                <c:pt idx="14">
                  <c:v>33174.387360688299</c:v>
                </c:pt>
                <c:pt idx="15">
                  <c:v>32334.669509647574</c:v>
                </c:pt>
                <c:pt idx="16">
                  <c:v>31467.699958080782</c:v>
                </c:pt>
                <c:pt idx="17">
                  <c:v>31371.352799129396</c:v>
                </c:pt>
                <c:pt idx="18">
                  <c:v>30910.87131118149</c:v>
                </c:pt>
                <c:pt idx="19">
                  <c:v>30837.891395743849</c:v>
                </c:pt>
                <c:pt idx="20">
                  <c:v>30438.688313250295</c:v>
                </c:pt>
              </c:numCache>
            </c:numRef>
          </c:val>
        </c:ser>
        <c:overlap val="100"/>
        <c:axId val="78259712"/>
        <c:axId val="78261248"/>
      </c:barChart>
      <c:catAx>
        <c:axId val="782597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261248"/>
        <c:crosses val="autoZero"/>
        <c:auto val="1"/>
        <c:lblAlgn val="ctr"/>
        <c:lblOffset val="100"/>
      </c:catAx>
      <c:valAx>
        <c:axId val="782612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25971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Wealth_NZL!$B$67:$B$69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Wealth_NZL!$C$67:$C$69</c:f>
              <c:numCache>
                <c:formatCode>_(* #,##0_);_(* \(#,##0\);_(* "-"??_);_(@_)</c:formatCode>
                <c:ptCount val="3"/>
                <c:pt idx="0">
                  <c:v>27.278976453368426</c:v>
                </c:pt>
                <c:pt idx="1">
                  <c:v>57.680564015356786</c:v>
                </c:pt>
                <c:pt idx="2">
                  <c:v>15.040459531274767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Wealth_NZL!$B$72:$B$75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Wealth_NZL!$C$72:$C$75</c:f>
              <c:numCache>
                <c:formatCode>_(* #,##0_);_(* \(#,##0\);_(* "-"??_);_(@_)</c:formatCode>
                <c:ptCount val="4"/>
                <c:pt idx="0">
                  <c:v>63.763125618489063</c:v>
                </c:pt>
                <c:pt idx="1">
                  <c:v>26.538302417122448</c:v>
                </c:pt>
                <c:pt idx="2">
                  <c:v>9.6985719643884742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867155417680.62659</v>
      </c>
      <c r="E7" s="13">
        <f t="shared" ref="E7:X7" si="0">+E8+E9+E10</f>
        <v>876871638529.73706</v>
      </c>
      <c r="F7" s="13">
        <f t="shared" si="0"/>
        <v>886786670746.20654</v>
      </c>
      <c r="G7" s="13">
        <f t="shared" si="0"/>
        <v>901917413473.95325</v>
      </c>
      <c r="H7" s="13">
        <f t="shared" si="0"/>
        <v>914846981069.70239</v>
      </c>
      <c r="I7" s="13">
        <f t="shared" si="0"/>
        <v>931929882113.65161</v>
      </c>
      <c r="J7" s="13">
        <f t="shared" si="0"/>
        <v>950511449581.90442</v>
      </c>
      <c r="K7" s="13">
        <f t="shared" si="0"/>
        <v>963176987917.11914</v>
      </c>
      <c r="L7" s="13">
        <f t="shared" si="0"/>
        <v>975535144258.17822</v>
      </c>
      <c r="M7" s="13">
        <f t="shared" si="0"/>
        <v>991354192982.41016</v>
      </c>
      <c r="N7" s="13">
        <f t="shared" si="0"/>
        <v>1010961555854.2854</v>
      </c>
      <c r="O7" s="13">
        <f t="shared" si="0"/>
        <v>1035268389801.5609</v>
      </c>
      <c r="P7" s="13">
        <f t="shared" si="0"/>
        <v>1037690548985.5399</v>
      </c>
      <c r="Q7" s="13">
        <f t="shared" si="0"/>
        <v>1061120881918.3582</v>
      </c>
      <c r="R7" s="13">
        <f t="shared" si="0"/>
        <v>1091420104332.9106</v>
      </c>
      <c r="S7" s="13">
        <f t="shared" si="0"/>
        <v>1121647215052.8972</v>
      </c>
      <c r="T7" s="13">
        <f t="shared" si="0"/>
        <v>1147245972543.0776</v>
      </c>
      <c r="U7" s="13">
        <f t="shared" si="0"/>
        <v>1156687108328.2986</v>
      </c>
      <c r="V7" s="13">
        <f t="shared" si="0"/>
        <v>1180676431859.5791</v>
      </c>
      <c r="W7" s="13">
        <f t="shared" si="0"/>
        <v>1203085253814.6829</v>
      </c>
      <c r="X7" s="13">
        <f t="shared" si="0"/>
        <v>1224854225925.5798</v>
      </c>
    </row>
    <row r="8" spans="1:24" s="22" customFormat="1" ht="15.75">
      <c r="A8" s="19">
        <v>1</v>
      </c>
      <c r="B8" s="20" t="s">
        <v>5</v>
      </c>
      <c r="C8" s="20"/>
      <c r="D8" s="21">
        <v>210571471338.23886</v>
      </c>
      <c r="E8" s="21">
        <v>212578606491.99326</v>
      </c>
      <c r="F8" s="21">
        <v>214801570987.75211</v>
      </c>
      <c r="G8" s="21">
        <v>218810486675.15347</v>
      </c>
      <c r="H8" s="21">
        <v>224622671385.95181</v>
      </c>
      <c r="I8" s="21">
        <v>231817702959.27505</v>
      </c>
      <c r="J8" s="21">
        <v>239550778427.89886</v>
      </c>
      <c r="K8" s="21">
        <v>247005163437.93173</v>
      </c>
      <c r="L8" s="21">
        <v>253760793414.78107</v>
      </c>
      <c r="M8" s="21">
        <v>262003250424.97559</v>
      </c>
      <c r="N8" s="21">
        <v>269984343327.41345</v>
      </c>
      <c r="O8" s="21">
        <v>278897414778.50287</v>
      </c>
      <c r="P8" s="21">
        <v>288994231332.10931</v>
      </c>
      <c r="Q8" s="21">
        <v>301422113030.13538</v>
      </c>
      <c r="R8" s="21">
        <v>315180622216.0918</v>
      </c>
      <c r="S8" s="21">
        <v>329724056477.21729</v>
      </c>
      <c r="T8" s="21">
        <v>343061320410.91376</v>
      </c>
      <c r="U8" s="21">
        <v>357112388800.70959</v>
      </c>
      <c r="V8" s="21">
        <v>369165611378.98059</v>
      </c>
      <c r="W8" s="21">
        <v>377584693159.30707</v>
      </c>
      <c r="X8" s="21">
        <v>386182267039.2149</v>
      </c>
    </row>
    <row r="9" spans="1:24" s="22" customFormat="1" ht="15.75">
      <c r="A9" s="19">
        <v>2</v>
      </c>
      <c r="B9" s="20" t="s">
        <v>38</v>
      </c>
      <c r="C9" s="20"/>
      <c r="D9" s="21">
        <v>484971595772.01575</v>
      </c>
      <c r="E9" s="21">
        <v>493553085303.40448</v>
      </c>
      <c r="F9" s="21">
        <v>502805341890.76581</v>
      </c>
      <c r="G9" s="21">
        <v>514647489053.28534</v>
      </c>
      <c r="H9" s="21">
        <v>527817571661.22522</v>
      </c>
      <c r="I9" s="21">
        <v>539080123873.32239</v>
      </c>
      <c r="J9" s="21">
        <v>550833464618.25024</v>
      </c>
      <c r="K9" s="21">
        <v>556547193589.29822</v>
      </c>
      <c r="L9" s="21">
        <v>562574672841.6864</v>
      </c>
      <c r="M9" s="21">
        <v>570591437920.99011</v>
      </c>
      <c r="N9" s="21">
        <v>579079978848.9613</v>
      </c>
      <c r="O9" s="21">
        <v>594962088843.86316</v>
      </c>
      <c r="P9" s="21">
        <v>611065078612.94666</v>
      </c>
      <c r="Q9" s="21">
        <v>624192925972.18689</v>
      </c>
      <c r="R9" s="21">
        <v>640916843402.21436</v>
      </c>
      <c r="S9" s="21">
        <v>658247851666.46423</v>
      </c>
      <c r="T9" s="21">
        <v>672495380174.49182</v>
      </c>
      <c r="U9" s="21">
        <v>666796692288.03308</v>
      </c>
      <c r="V9" s="21">
        <v>679280016987.78442</v>
      </c>
      <c r="W9" s="21">
        <v>692199827847.17432</v>
      </c>
      <c r="X9" s="21">
        <v>705711628672.47693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171612350570.37198</v>
      </c>
      <c r="E10" s="21">
        <f t="shared" ref="E10:X10" si="1">+E13+E16+E19+E23</f>
        <v>170739946734.33932</v>
      </c>
      <c r="F10" s="21">
        <f t="shared" si="1"/>
        <v>169179757867.6886</v>
      </c>
      <c r="G10" s="21">
        <f t="shared" si="1"/>
        <v>168459437745.51443</v>
      </c>
      <c r="H10" s="21">
        <f t="shared" si="1"/>
        <v>162406738022.52533</v>
      </c>
      <c r="I10" s="21">
        <f t="shared" si="1"/>
        <v>161032055281.05426</v>
      </c>
      <c r="J10" s="21">
        <f t="shared" si="1"/>
        <v>160127206535.75522</v>
      </c>
      <c r="K10" s="21">
        <f t="shared" si="1"/>
        <v>159624630889.88913</v>
      </c>
      <c r="L10" s="21">
        <f t="shared" si="1"/>
        <v>159199678001.71069</v>
      </c>
      <c r="M10" s="21">
        <f t="shared" si="1"/>
        <v>158759504636.44449</v>
      </c>
      <c r="N10" s="21">
        <f t="shared" si="1"/>
        <v>161897233677.91064</v>
      </c>
      <c r="O10" s="21">
        <f t="shared" si="1"/>
        <v>161408886179.19495</v>
      </c>
      <c r="P10" s="21">
        <f t="shared" si="1"/>
        <v>137631239040.48401</v>
      </c>
      <c r="Q10" s="21">
        <f t="shared" si="1"/>
        <v>135505842916.0359</v>
      </c>
      <c r="R10" s="21">
        <f t="shared" si="1"/>
        <v>135322638714.60443</v>
      </c>
      <c r="S10" s="21">
        <f t="shared" si="1"/>
        <v>133675306909.21573</v>
      </c>
      <c r="T10" s="21">
        <f t="shared" si="1"/>
        <v>131689271957.67215</v>
      </c>
      <c r="U10" s="21">
        <f t="shared" si="1"/>
        <v>132778027239.55594</v>
      </c>
      <c r="V10" s="21">
        <f t="shared" si="1"/>
        <v>132230803492.81401</v>
      </c>
      <c r="W10" s="21">
        <f t="shared" si="1"/>
        <v>133300732808.20149</v>
      </c>
      <c r="X10" s="21">
        <f t="shared" si="1"/>
        <v>132960330213.88789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152703092356.3436</v>
      </c>
      <c r="E11" s="38">
        <f t="shared" ref="E11:X11" si="2">+E13+E16</f>
        <v>152260664757.01208</v>
      </c>
      <c r="F11" s="38">
        <f t="shared" si="2"/>
        <v>151145236908.66519</v>
      </c>
      <c r="G11" s="38">
        <f t="shared" si="2"/>
        <v>150857038533.06638</v>
      </c>
      <c r="H11" s="38">
        <f t="shared" si="2"/>
        <v>145226900680.90808</v>
      </c>
      <c r="I11" s="38">
        <f t="shared" si="2"/>
        <v>144237660379.25159</v>
      </c>
      <c r="J11" s="38">
        <f t="shared" si="2"/>
        <v>143739149425.83545</v>
      </c>
      <c r="K11" s="38">
        <f t="shared" si="2"/>
        <v>143731367820.6597</v>
      </c>
      <c r="L11" s="38">
        <f t="shared" si="2"/>
        <v>143730596634.74451</v>
      </c>
      <c r="M11" s="38">
        <f t="shared" si="2"/>
        <v>143729825448.82932</v>
      </c>
      <c r="N11" s="38">
        <f t="shared" si="2"/>
        <v>147304368085.80826</v>
      </c>
      <c r="O11" s="38">
        <f t="shared" si="2"/>
        <v>147257057383.09341</v>
      </c>
      <c r="P11" s="38">
        <f t="shared" si="2"/>
        <v>123907113058.22153</v>
      </c>
      <c r="Q11" s="38">
        <f t="shared" si="2"/>
        <v>122135239217.4048</v>
      </c>
      <c r="R11" s="38">
        <f t="shared" si="2"/>
        <v>122277209834.72551</v>
      </c>
      <c r="S11" s="38">
        <f t="shared" si="2"/>
        <v>120946992407.32512</v>
      </c>
      <c r="T11" s="38">
        <f t="shared" si="2"/>
        <v>119283283518.72159</v>
      </c>
      <c r="U11" s="38">
        <f t="shared" si="2"/>
        <v>120767252878.11703</v>
      </c>
      <c r="V11" s="38">
        <f t="shared" si="2"/>
        <v>120673877903.88271</v>
      </c>
      <c r="W11" s="38">
        <f t="shared" si="2"/>
        <v>122185888940.32043</v>
      </c>
      <c r="X11" s="38">
        <f t="shared" si="2"/>
        <v>122309836963.164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18909258214.028381</v>
      </c>
      <c r="E12" s="38">
        <f t="shared" ref="E12:X12" si="3">+E23+E19</f>
        <v>18479281977.327251</v>
      </c>
      <c r="F12" s="38">
        <f t="shared" si="3"/>
        <v>18034520959.023415</v>
      </c>
      <c r="G12" s="38">
        <f t="shared" si="3"/>
        <v>17602399212.448059</v>
      </c>
      <c r="H12" s="38">
        <f t="shared" si="3"/>
        <v>17179837341.617239</v>
      </c>
      <c r="I12" s="38">
        <f t="shared" si="3"/>
        <v>16794394901.802664</v>
      </c>
      <c r="J12" s="38">
        <f t="shared" si="3"/>
        <v>16388057109.919764</v>
      </c>
      <c r="K12" s="38">
        <f t="shared" si="3"/>
        <v>15893263069.229424</v>
      </c>
      <c r="L12" s="38">
        <f t="shared" si="3"/>
        <v>15469081366.966175</v>
      </c>
      <c r="M12" s="38">
        <f t="shared" si="3"/>
        <v>15029679187.615185</v>
      </c>
      <c r="N12" s="38">
        <f t="shared" si="3"/>
        <v>14592865592.102385</v>
      </c>
      <c r="O12" s="38">
        <f t="shared" si="3"/>
        <v>14151828796.101528</v>
      </c>
      <c r="P12" s="38">
        <f t="shared" si="3"/>
        <v>13724125982.262478</v>
      </c>
      <c r="Q12" s="38">
        <f t="shared" si="3"/>
        <v>13370603698.631107</v>
      </c>
      <c r="R12" s="38">
        <f t="shared" si="3"/>
        <v>13045428879.878916</v>
      </c>
      <c r="S12" s="38">
        <f t="shared" si="3"/>
        <v>12728314501.890617</v>
      </c>
      <c r="T12" s="38">
        <f t="shared" si="3"/>
        <v>12405988438.95056</v>
      </c>
      <c r="U12" s="38">
        <f t="shared" si="3"/>
        <v>12010774361.438898</v>
      </c>
      <c r="V12" s="38">
        <f t="shared" si="3"/>
        <v>11556925588.931299</v>
      </c>
      <c r="W12" s="38">
        <f t="shared" si="3"/>
        <v>11114843867.881063</v>
      </c>
      <c r="X12" s="38">
        <f t="shared" si="3"/>
        <v>10650493250.723888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113442604474.65247</v>
      </c>
      <c r="E13" s="13">
        <f t="shared" ref="E13:X13" si="4">+E14+E15</f>
        <v>113000948061.23613</v>
      </c>
      <c r="F13" s="13">
        <f t="shared" si="4"/>
        <v>111886291398.80443</v>
      </c>
      <c r="G13" s="13">
        <f t="shared" si="4"/>
        <v>111598864209.12079</v>
      </c>
      <c r="H13" s="13">
        <f t="shared" si="4"/>
        <v>105969497542.87767</v>
      </c>
      <c r="I13" s="13">
        <f t="shared" si="4"/>
        <v>104981028427.13635</v>
      </c>
      <c r="J13" s="13">
        <f t="shared" si="4"/>
        <v>104483288659.63541</v>
      </c>
      <c r="K13" s="13">
        <f t="shared" si="4"/>
        <v>104476278240.37483</v>
      </c>
      <c r="L13" s="13">
        <f t="shared" si="4"/>
        <v>104476278240.37483</v>
      </c>
      <c r="M13" s="13">
        <f t="shared" si="4"/>
        <v>104476278240.37483</v>
      </c>
      <c r="N13" s="13">
        <f t="shared" si="4"/>
        <v>108051592063.26895</v>
      </c>
      <c r="O13" s="13">
        <f t="shared" si="4"/>
        <v>108086644159.57184</v>
      </c>
      <c r="P13" s="13">
        <f t="shared" si="4"/>
        <v>84819062633.717712</v>
      </c>
      <c r="Q13" s="13">
        <f t="shared" si="4"/>
        <v>83129551591.918716</v>
      </c>
      <c r="R13" s="13">
        <f t="shared" si="4"/>
        <v>83353885008.257172</v>
      </c>
      <c r="S13" s="13">
        <f t="shared" si="4"/>
        <v>82106030379.874527</v>
      </c>
      <c r="T13" s="13">
        <f t="shared" si="4"/>
        <v>79743519089.060165</v>
      </c>
      <c r="U13" s="13">
        <f t="shared" si="4"/>
        <v>80528686046.244766</v>
      </c>
      <c r="V13" s="13">
        <f t="shared" si="4"/>
        <v>79736508669.799591</v>
      </c>
      <c r="W13" s="13">
        <f t="shared" si="4"/>
        <v>80549717304.026489</v>
      </c>
      <c r="X13" s="13">
        <f t="shared" si="4"/>
        <v>79974862924.65921</v>
      </c>
    </row>
    <row r="14" spans="1:24" ht="15.75">
      <c r="A14" s="8" t="s">
        <v>43</v>
      </c>
      <c r="B14" s="2" t="s">
        <v>27</v>
      </c>
      <c r="C14" s="10"/>
      <c r="D14" s="11">
        <v>18872048649.472527</v>
      </c>
      <c r="E14" s="11">
        <v>16853047902.426432</v>
      </c>
      <c r="F14" s="11">
        <v>14862088832.422644</v>
      </c>
      <c r="G14" s="11">
        <v>13838567620.378443</v>
      </c>
      <c r="H14" s="11">
        <v>12289264963.790987</v>
      </c>
      <c r="I14" s="11">
        <v>11391931298.437168</v>
      </c>
      <c r="J14" s="11">
        <v>11244712493.965055</v>
      </c>
      <c r="K14" s="11">
        <v>11237702074.704479</v>
      </c>
      <c r="L14" s="11">
        <v>11237702074.704479</v>
      </c>
      <c r="M14" s="11">
        <v>11237702074.704479</v>
      </c>
      <c r="N14" s="11">
        <v>10866149853.893913</v>
      </c>
      <c r="O14" s="11">
        <v>10901201950.196796</v>
      </c>
      <c r="P14" s="11">
        <v>3743563885.1479678</v>
      </c>
      <c r="Q14" s="11">
        <v>3294897052.4710579</v>
      </c>
      <c r="R14" s="11">
        <v>3386032502.8585548</v>
      </c>
      <c r="S14" s="11">
        <v>3421084599.1614385</v>
      </c>
      <c r="T14" s="11">
        <v>3238813698.3864441</v>
      </c>
      <c r="U14" s="11">
        <v>3505209630.2883592</v>
      </c>
      <c r="V14" s="11">
        <v>3659438854.0210471</v>
      </c>
      <c r="W14" s="11">
        <v>3799647239.2325816</v>
      </c>
      <c r="X14" s="11">
        <v>3995938978.5287294</v>
      </c>
    </row>
    <row r="15" spans="1:24" ht="15.75">
      <c r="A15" s="8" t="s">
        <v>47</v>
      </c>
      <c r="B15" s="2" t="s">
        <v>6</v>
      </c>
      <c r="C15" s="10"/>
      <c r="D15" s="11">
        <v>94570555825.179932</v>
      </c>
      <c r="E15" s="11">
        <v>96147900158.809692</v>
      </c>
      <c r="F15" s="11">
        <v>97024202566.38179</v>
      </c>
      <c r="G15" s="11">
        <v>97760296588.74234</v>
      </c>
      <c r="H15" s="11">
        <v>93680232579.086685</v>
      </c>
      <c r="I15" s="11">
        <v>93589097128.699188</v>
      </c>
      <c r="J15" s="11">
        <v>93238576165.670349</v>
      </c>
      <c r="K15" s="11">
        <v>93238576165.670349</v>
      </c>
      <c r="L15" s="11">
        <v>93238576165.670349</v>
      </c>
      <c r="M15" s="11">
        <v>93238576165.670349</v>
      </c>
      <c r="N15" s="11">
        <v>97185442209.375046</v>
      </c>
      <c r="O15" s="11">
        <v>97185442209.375046</v>
      </c>
      <c r="P15" s="11">
        <v>81075498748.569748</v>
      </c>
      <c r="Q15" s="11">
        <v>79834654539.447662</v>
      </c>
      <c r="R15" s="11">
        <v>79967852505.398621</v>
      </c>
      <c r="S15" s="11">
        <v>78684945780.713089</v>
      </c>
      <c r="T15" s="11">
        <v>76504705390.673721</v>
      </c>
      <c r="U15" s="11">
        <v>77023476415.956406</v>
      </c>
      <c r="V15" s="11">
        <v>76077069815.778549</v>
      </c>
      <c r="W15" s="11">
        <v>76750070064.793915</v>
      </c>
      <c r="X15" s="11">
        <v>75978923946.130478</v>
      </c>
    </row>
    <row r="16" spans="1:24" ht="15.75">
      <c r="A16" s="15" t="s">
        <v>44</v>
      </c>
      <c r="B16" s="10" t="s">
        <v>11</v>
      </c>
      <c r="C16" s="10"/>
      <c r="D16" s="13">
        <f>+D17+D18</f>
        <v>39260487881.691132</v>
      </c>
      <c r="E16" s="13">
        <f t="shared" ref="E16:X16" si="5">+E17+E18</f>
        <v>39259716695.77594</v>
      </c>
      <c r="F16" s="13">
        <f t="shared" si="5"/>
        <v>39258945509.860764</v>
      </c>
      <c r="G16" s="13">
        <f t="shared" si="5"/>
        <v>39258174323.945587</v>
      </c>
      <c r="H16" s="13">
        <f t="shared" si="5"/>
        <v>39257403138.030403</v>
      </c>
      <c r="I16" s="13">
        <f t="shared" si="5"/>
        <v>39256631952.115219</v>
      </c>
      <c r="J16" s="13">
        <f t="shared" si="5"/>
        <v>39255860766.200035</v>
      </c>
      <c r="K16" s="13">
        <f t="shared" si="5"/>
        <v>39255089580.284859</v>
      </c>
      <c r="L16" s="13">
        <f t="shared" si="5"/>
        <v>39254318394.369675</v>
      </c>
      <c r="M16" s="13">
        <f t="shared" si="5"/>
        <v>39253547208.454491</v>
      </c>
      <c r="N16" s="13">
        <f t="shared" si="5"/>
        <v>39252776022.539314</v>
      </c>
      <c r="O16" s="13">
        <f t="shared" si="5"/>
        <v>39170413223.521568</v>
      </c>
      <c r="P16" s="13">
        <f t="shared" si="5"/>
        <v>39088050424.503822</v>
      </c>
      <c r="Q16" s="13">
        <f t="shared" si="5"/>
        <v>39005687625.486084</v>
      </c>
      <c r="R16" s="13">
        <f t="shared" si="5"/>
        <v>38923324826.468338</v>
      </c>
      <c r="S16" s="13">
        <f t="shared" si="5"/>
        <v>38840962027.450592</v>
      </c>
      <c r="T16" s="13">
        <f t="shared" si="5"/>
        <v>39539764429.66143</v>
      </c>
      <c r="U16" s="13">
        <f t="shared" si="5"/>
        <v>40238566831.872269</v>
      </c>
      <c r="V16" s="13">
        <f t="shared" si="5"/>
        <v>40937369234.083115</v>
      </c>
      <c r="W16" s="13">
        <f t="shared" si="5"/>
        <v>41636171636.293953</v>
      </c>
      <c r="X16" s="13">
        <f t="shared" si="5"/>
        <v>42334974038.504791</v>
      </c>
    </row>
    <row r="17" spans="1:24">
      <c r="A17" s="8" t="s">
        <v>45</v>
      </c>
      <c r="B17" s="2" t="s">
        <v>7</v>
      </c>
      <c r="C17" s="2"/>
      <c r="D17" s="14">
        <v>12251174468.53624</v>
      </c>
      <c r="E17" s="14">
        <v>12251239613.737736</v>
      </c>
      <c r="F17" s="14">
        <v>12251304758.939234</v>
      </c>
      <c r="G17" s="14">
        <v>12251369904.140732</v>
      </c>
      <c r="H17" s="14">
        <v>12251435049.34223</v>
      </c>
      <c r="I17" s="14">
        <v>12251500194.543726</v>
      </c>
      <c r="J17" s="14">
        <v>12251565339.745222</v>
      </c>
      <c r="K17" s="14">
        <v>12251630484.946722</v>
      </c>
      <c r="L17" s="14">
        <v>12251695630.148218</v>
      </c>
      <c r="M17" s="14">
        <v>12251760775.349716</v>
      </c>
      <c r="N17" s="14">
        <v>12251825920.551214</v>
      </c>
      <c r="O17" s="14">
        <v>12169463121.53347</v>
      </c>
      <c r="P17" s="14">
        <v>12087100322.515726</v>
      </c>
      <c r="Q17" s="14">
        <v>12004737523.497982</v>
      </c>
      <c r="R17" s="14">
        <v>11922374724.480238</v>
      </c>
      <c r="S17" s="14">
        <v>11840011925.462496</v>
      </c>
      <c r="T17" s="14">
        <v>12538814327.673334</v>
      </c>
      <c r="U17" s="14">
        <v>13237616729.884174</v>
      </c>
      <c r="V17" s="14">
        <v>13936419132.095016</v>
      </c>
      <c r="W17" s="14">
        <v>14635221534.305855</v>
      </c>
      <c r="X17" s="14">
        <v>15334023936.516695</v>
      </c>
    </row>
    <row r="18" spans="1:24">
      <c r="A18" s="8" t="s">
        <v>46</v>
      </c>
      <c r="B18" s="2" t="s">
        <v>62</v>
      </c>
      <c r="C18" s="2"/>
      <c r="D18" s="14">
        <v>27009313413.154888</v>
      </c>
      <c r="E18" s="14">
        <v>27008477082.038208</v>
      </c>
      <c r="F18" s="14">
        <v>27007640750.921532</v>
      </c>
      <c r="G18" s="14">
        <v>27006804419.804852</v>
      </c>
      <c r="H18" s="14">
        <v>27005968088.688175</v>
      </c>
      <c r="I18" s="14">
        <v>27005131757.571495</v>
      </c>
      <c r="J18" s="14">
        <v>27004295426.454811</v>
      </c>
      <c r="K18" s="14">
        <v>27003459095.338135</v>
      </c>
      <c r="L18" s="14">
        <v>27002622764.221458</v>
      </c>
      <c r="M18" s="14">
        <v>27001786433.104774</v>
      </c>
      <c r="N18" s="14">
        <v>27000950101.988098</v>
      </c>
      <c r="O18" s="14">
        <v>27000950101.988098</v>
      </c>
      <c r="P18" s="14">
        <v>27000950101.988098</v>
      </c>
      <c r="Q18" s="14">
        <v>27000950101.988098</v>
      </c>
      <c r="R18" s="14">
        <v>27000950101.988098</v>
      </c>
      <c r="S18" s="14">
        <v>27000950101.988098</v>
      </c>
      <c r="T18" s="14">
        <v>27000950101.988098</v>
      </c>
      <c r="U18" s="14">
        <v>27000950101.988098</v>
      </c>
      <c r="V18" s="14">
        <v>27000950101.988098</v>
      </c>
      <c r="W18" s="14">
        <v>27000950101.988098</v>
      </c>
      <c r="X18" s="14">
        <v>27000950101.988098</v>
      </c>
    </row>
    <row r="19" spans="1:24" ht="15.75">
      <c r="A19" s="15" t="s">
        <v>48</v>
      </c>
      <c r="B19" s="10" t="s">
        <v>12</v>
      </c>
      <c r="C19" s="10"/>
      <c r="D19" s="13">
        <f>+D20+D21+D22</f>
        <v>18909258214.028381</v>
      </c>
      <c r="E19" s="13">
        <f t="shared" ref="E19:X19" si="6">+E20+E21+E22</f>
        <v>18479281977.327251</v>
      </c>
      <c r="F19" s="13">
        <f t="shared" si="6"/>
        <v>18034520959.023415</v>
      </c>
      <c r="G19" s="13">
        <f t="shared" si="6"/>
        <v>17602399212.448059</v>
      </c>
      <c r="H19" s="13">
        <f t="shared" si="6"/>
        <v>17179837341.617239</v>
      </c>
      <c r="I19" s="13">
        <f t="shared" si="6"/>
        <v>16794394901.802664</v>
      </c>
      <c r="J19" s="13">
        <f t="shared" si="6"/>
        <v>16388057109.919764</v>
      </c>
      <c r="K19" s="13">
        <f t="shared" si="6"/>
        <v>15893263069.229424</v>
      </c>
      <c r="L19" s="13">
        <f t="shared" si="6"/>
        <v>15469081366.966175</v>
      </c>
      <c r="M19" s="13">
        <f t="shared" si="6"/>
        <v>15029679187.615185</v>
      </c>
      <c r="N19" s="13">
        <f t="shared" si="6"/>
        <v>14592865592.102385</v>
      </c>
      <c r="O19" s="13">
        <f t="shared" si="6"/>
        <v>14151828796.101528</v>
      </c>
      <c r="P19" s="13">
        <f t="shared" si="6"/>
        <v>13724125982.262478</v>
      </c>
      <c r="Q19" s="13">
        <f t="shared" si="6"/>
        <v>13370603698.631107</v>
      </c>
      <c r="R19" s="13">
        <f t="shared" si="6"/>
        <v>13045428879.878916</v>
      </c>
      <c r="S19" s="13">
        <f t="shared" si="6"/>
        <v>12728314501.890617</v>
      </c>
      <c r="T19" s="13">
        <f t="shared" si="6"/>
        <v>12405988438.95056</v>
      </c>
      <c r="U19" s="13">
        <f t="shared" si="6"/>
        <v>12010774361.438898</v>
      </c>
      <c r="V19" s="13">
        <f t="shared" si="6"/>
        <v>11556925588.931299</v>
      </c>
      <c r="W19" s="13">
        <f t="shared" si="6"/>
        <v>11114843867.881063</v>
      </c>
      <c r="X19" s="13">
        <f t="shared" si="6"/>
        <v>10650493250.723888</v>
      </c>
    </row>
    <row r="20" spans="1:24" s="16" customFormat="1">
      <c r="A20" s="8" t="s">
        <v>59</v>
      </c>
      <c r="B20" s="2" t="s">
        <v>13</v>
      </c>
      <c r="C20" s="2"/>
      <c r="D20" s="11">
        <v>3832832663.6887288</v>
      </c>
      <c r="E20" s="11">
        <v>3638953711.9896293</v>
      </c>
      <c r="F20" s="11">
        <v>3446201476.7604613</v>
      </c>
      <c r="G20" s="11">
        <v>3245276186.7664323</v>
      </c>
      <c r="H20" s="11">
        <v>3054330883.832696</v>
      </c>
      <c r="I20" s="11">
        <v>2896050695.9739742</v>
      </c>
      <c r="J20" s="11">
        <v>2740745702.3702669</v>
      </c>
      <c r="K20" s="11">
        <v>2511565293.4708266</v>
      </c>
      <c r="L20" s="11">
        <v>2321454353.7335091</v>
      </c>
      <c r="M20" s="11">
        <v>2147605141.8806891</v>
      </c>
      <c r="N20" s="11">
        <v>1990632259.072854</v>
      </c>
      <c r="O20" s="11">
        <v>1847039116.9040275</v>
      </c>
      <c r="P20" s="11">
        <v>1713650398.1350467</v>
      </c>
      <c r="Q20" s="11">
        <v>1612518769.594368</v>
      </c>
      <c r="R20" s="11">
        <v>1525250602.3517857</v>
      </c>
      <c r="S20" s="11">
        <v>1438119908.4716802</v>
      </c>
      <c r="T20" s="11">
        <v>1357593063.7713008</v>
      </c>
      <c r="U20" s="11">
        <v>1200368849.9366586</v>
      </c>
      <c r="V20" s="11">
        <v>981036082.51587439</v>
      </c>
      <c r="W20" s="11">
        <v>776050985.41235447</v>
      </c>
      <c r="X20" s="11">
        <v>573416923.49894202</v>
      </c>
    </row>
    <row r="21" spans="1:24" s="16" customFormat="1">
      <c r="A21" s="8" t="s">
        <v>60</v>
      </c>
      <c r="B21" s="2" t="s">
        <v>14</v>
      </c>
      <c r="C21" s="2"/>
      <c r="D21" s="11">
        <v>4957375314.4174643</v>
      </c>
      <c r="E21" s="11">
        <v>4763499985.5696115</v>
      </c>
      <c r="F21" s="11">
        <v>4558430055.4957743</v>
      </c>
      <c r="G21" s="11">
        <v>4375851925.4471245</v>
      </c>
      <c r="H21" s="11">
        <v>4191947896.6172509</v>
      </c>
      <c r="I21" s="11">
        <v>4018976508.0045123</v>
      </c>
      <c r="J21" s="11">
        <v>3823145956.8886347</v>
      </c>
      <c r="K21" s="11">
        <v>3615168021.9629369</v>
      </c>
      <c r="L21" s="11">
        <v>3433067690.3658495</v>
      </c>
      <c r="M21" s="11">
        <v>3222660278.6781878</v>
      </c>
      <c r="N21" s="11">
        <v>2999222037.0854468</v>
      </c>
      <c r="O21" s="11">
        <v>2763305114.185462</v>
      </c>
      <c r="P21" s="11">
        <v>2539130667.5133386</v>
      </c>
      <c r="Q21" s="11">
        <v>2368220653.1228724</v>
      </c>
      <c r="R21" s="11">
        <v>2211408971.214294</v>
      </c>
      <c r="S21" s="11">
        <v>2064278380.8878992</v>
      </c>
      <c r="T21" s="11">
        <v>1913209098.5985074</v>
      </c>
      <c r="U21" s="11">
        <v>1751280786.1765141</v>
      </c>
      <c r="V21" s="11">
        <v>1593990565.7546337</v>
      </c>
      <c r="W21" s="11">
        <v>1428675720.390883</v>
      </c>
      <c r="X21" s="11">
        <v>1250808573.2119501</v>
      </c>
    </row>
    <row r="22" spans="1:24" s="16" customFormat="1">
      <c r="A22" s="8" t="s">
        <v>61</v>
      </c>
      <c r="B22" s="2" t="s">
        <v>15</v>
      </c>
      <c r="C22" s="2"/>
      <c r="D22" s="11">
        <v>10119050235.922186</v>
      </c>
      <c r="E22" s="11">
        <v>10076828279.768011</v>
      </c>
      <c r="F22" s="11">
        <v>10029889426.767181</v>
      </c>
      <c r="G22" s="11">
        <v>9981271100.2345009</v>
      </c>
      <c r="H22" s="11">
        <v>9933558561.1672916</v>
      </c>
      <c r="I22" s="11">
        <v>9879367697.8241768</v>
      </c>
      <c r="J22" s="11">
        <v>9824165450.660862</v>
      </c>
      <c r="K22" s="11">
        <v>9766529753.79566</v>
      </c>
      <c r="L22" s="11">
        <v>9714559322.8668175</v>
      </c>
      <c r="M22" s="11">
        <v>9659413767.0563087</v>
      </c>
      <c r="N22" s="11">
        <v>9603011295.9440842</v>
      </c>
      <c r="O22" s="11">
        <v>9541484565.0120392</v>
      </c>
      <c r="P22" s="11">
        <v>9471344916.6140919</v>
      </c>
      <c r="Q22" s="11">
        <v>9389864275.913868</v>
      </c>
      <c r="R22" s="11">
        <v>9308769306.3128357</v>
      </c>
      <c r="S22" s="11">
        <v>9225916212.5310383</v>
      </c>
      <c r="T22" s="11">
        <v>9135186276.5807514</v>
      </c>
      <c r="U22" s="11">
        <v>9059124725.3257256</v>
      </c>
      <c r="V22" s="11">
        <v>8981898940.6607914</v>
      </c>
      <c r="W22" s="11">
        <v>8910117162.0778255</v>
      </c>
      <c r="X22" s="11">
        <v>8826267754.0129967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69760220358.855194</v>
      </c>
      <c r="E35" s="11">
        <v>68992938216.859177</v>
      </c>
      <c r="F35" s="11">
        <v>69754437111.792755</v>
      </c>
      <c r="G35" s="11">
        <v>74089763059.249908</v>
      </c>
      <c r="H35" s="11">
        <v>77911831809.083649</v>
      </c>
      <c r="I35" s="11">
        <v>81075471865.67363</v>
      </c>
      <c r="J35" s="11">
        <v>83591897927.664154</v>
      </c>
      <c r="K35" s="11">
        <v>85994603716.607727</v>
      </c>
      <c r="L35" s="11">
        <v>86983583101.652115</v>
      </c>
      <c r="M35" s="11">
        <v>91528080447.023636</v>
      </c>
      <c r="N35" s="11">
        <v>93773646293.473343</v>
      </c>
      <c r="O35" s="11">
        <v>97030940834.556122</v>
      </c>
      <c r="P35" s="11">
        <v>101773261738.1917</v>
      </c>
      <c r="Q35" s="11">
        <v>105725440593.85229</v>
      </c>
      <c r="R35" s="11">
        <v>109499693894.3513</v>
      </c>
      <c r="S35" s="11">
        <v>113058140425.13901</v>
      </c>
      <c r="T35" s="11">
        <v>115574555776.5076</v>
      </c>
      <c r="U35" s="11">
        <v>118880149562.8891</v>
      </c>
      <c r="V35" s="11">
        <v>117612500889.8528</v>
      </c>
      <c r="W35" s="11">
        <v>118535927238.09019</v>
      </c>
      <c r="X35" s="11">
        <v>121298436837.0799</v>
      </c>
    </row>
    <row r="36" spans="1:24" ht="15.75">
      <c r="A36" s="25">
        <v>5</v>
      </c>
      <c r="B36" s="9" t="s">
        <v>9</v>
      </c>
      <c r="C36" s="10"/>
      <c r="D36" s="11">
        <v>3397983</v>
      </c>
      <c r="E36" s="11">
        <v>3446005</v>
      </c>
      <c r="F36" s="11">
        <v>3503125</v>
      </c>
      <c r="G36" s="11">
        <v>3564531</v>
      </c>
      <c r="H36" s="11">
        <v>3623421</v>
      </c>
      <c r="I36" s="11">
        <v>3675059.9999999995</v>
      </c>
      <c r="J36" s="11">
        <v>3717341.9999999995</v>
      </c>
      <c r="K36" s="11">
        <v>3752131.0000000009</v>
      </c>
      <c r="L36" s="11">
        <v>3783470.0000000009</v>
      </c>
      <c r="M36" s="11">
        <v>3817367</v>
      </c>
      <c r="N36" s="11">
        <v>3858032</v>
      </c>
      <c r="O36" s="11">
        <v>3906830</v>
      </c>
      <c r="P36" s="11">
        <v>3961978.0000000005</v>
      </c>
      <c r="Q36" s="11">
        <v>4020769.0000000005</v>
      </c>
      <c r="R36" s="11">
        <v>4079129.9999999995</v>
      </c>
      <c r="S36" s="11">
        <v>4134117.0000000009</v>
      </c>
      <c r="T36" s="11">
        <v>4184903.0000000005</v>
      </c>
      <c r="U36" s="11">
        <v>4232460.9999999981</v>
      </c>
      <c r="V36" s="11">
        <v>4277809.0000000009</v>
      </c>
      <c r="W36" s="11">
        <v>4322628.0000000019</v>
      </c>
      <c r="X36" s="11">
        <v>4368136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255197.10301099994</v>
      </c>
      <c r="E39" s="11">
        <f t="shared" si="8"/>
        <v>254460.35003714071</v>
      </c>
      <c r="F39" s="11">
        <f t="shared" si="8"/>
        <v>253141.60092666021</v>
      </c>
      <c r="G39" s="11">
        <f t="shared" si="8"/>
        <v>253025.54907614866</v>
      </c>
      <c r="H39" s="11">
        <f t="shared" si="8"/>
        <v>252481.55846911037</v>
      </c>
      <c r="I39" s="11">
        <f t="shared" si="8"/>
        <v>253582.22236198912</v>
      </c>
      <c r="J39" s="11">
        <f t="shared" si="8"/>
        <v>255696.52982746935</v>
      </c>
      <c r="K39" s="11">
        <f t="shared" si="8"/>
        <v>256701.32197333165</v>
      </c>
      <c r="L39" s="11">
        <f t="shared" si="8"/>
        <v>257841.3848287889</v>
      </c>
      <c r="M39" s="11">
        <f t="shared" si="8"/>
        <v>259695.80419760797</v>
      </c>
      <c r="N39" s="11">
        <f t="shared" si="8"/>
        <v>262040.73886745507</v>
      </c>
      <c r="O39" s="11">
        <f t="shared" si="8"/>
        <v>264989.3621687048</v>
      </c>
      <c r="P39" s="11">
        <f t="shared" si="8"/>
        <v>261912.24408251126</v>
      </c>
      <c r="Q39" s="11">
        <f t="shared" si="8"/>
        <v>263909.93412413349</v>
      </c>
      <c r="R39" s="11">
        <f t="shared" si="8"/>
        <v>267561.98119033</v>
      </c>
      <c r="S39" s="11">
        <f t="shared" si="8"/>
        <v>271314.8212914383</v>
      </c>
      <c r="T39" s="11">
        <f t="shared" si="8"/>
        <v>274139.20287831704</v>
      </c>
      <c r="U39" s="11">
        <f t="shared" si="8"/>
        <v>273289.49004569661</v>
      </c>
      <c r="V39" s="11">
        <f t="shared" si="8"/>
        <v>276000.26832885219</v>
      </c>
      <c r="W39" s="11">
        <f t="shared" si="8"/>
        <v>278322.64395980461</v>
      </c>
      <c r="X39" s="11">
        <f t="shared" si="8"/>
        <v>280406.6141543166</v>
      </c>
    </row>
    <row r="40" spans="1:24" ht="15.75">
      <c r="B40" s="20" t="s">
        <v>5</v>
      </c>
      <c r="C40" s="7"/>
      <c r="D40" s="11">
        <f t="shared" ref="D40:X40" si="9">+D8/D36</f>
        <v>61969.548210876528</v>
      </c>
      <c r="E40" s="11">
        <f t="shared" si="9"/>
        <v>61688.420792190744</v>
      </c>
      <c r="F40" s="11">
        <f t="shared" si="9"/>
        <v>61317.129987583117</v>
      </c>
      <c r="G40" s="11">
        <f t="shared" si="9"/>
        <v>61385.491296092943</v>
      </c>
      <c r="H40" s="11">
        <f t="shared" si="9"/>
        <v>61991.877671943672</v>
      </c>
      <c r="I40" s="11">
        <f t="shared" si="9"/>
        <v>63078.617208773489</v>
      </c>
      <c r="J40" s="11">
        <f t="shared" si="9"/>
        <v>64441.414975511776</v>
      </c>
      <c r="K40" s="11">
        <f t="shared" si="9"/>
        <v>65830.634228370938</v>
      </c>
      <c r="L40" s="11">
        <f t="shared" si="9"/>
        <v>67070.914640470524</v>
      </c>
      <c r="M40" s="11">
        <f t="shared" si="9"/>
        <v>68634.545859744583</v>
      </c>
      <c r="N40" s="11">
        <f t="shared" si="9"/>
        <v>69979.809220714975</v>
      </c>
      <c r="O40" s="11">
        <f t="shared" si="9"/>
        <v>71387.138620954298</v>
      </c>
      <c r="P40" s="11">
        <f t="shared" si="9"/>
        <v>72941.90713126355</v>
      </c>
      <c r="Q40" s="11">
        <f t="shared" si="9"/>
        <v>74966.284566493458</v>
      </c>
      <c r="R40" s="11">
        <f t="shared" si="9"/>
        <v>77266.62847619268</v>
      </c>
      <c r="S40" s="11">
        <f t="shared" si="9"/>
        <v>79756.82751049794</v>
      </c>
      <c r="T40" s="11">
        <f t="shared" si="9"/>
        <v>81975.931201013198</v>
      </c>
      <c r="U40" s="11">
        <f t="shared" si="9"/>
        <v>84374.643688556083</v>
      </c>
      <c r="V40" s="11">
        <f t="shared" si="9"/>
        <v>86297.824746027822</v>
      </c>
      <c r="W40" s="11">
        <f t="shared" si="9"/>
        <v>87350.72579905254</v>
      </c>
      <c r="X40" s="11">
        <f t="shared" si="9"/>
        <v>88408.938512723718</v>
      </c>
    </row>
    <row r="41" spans="1:24" ht="15.75">
      <c r="B41" s="20" t="s">
        <v>38</v>
      </c>
      <c r="C41" s="7"/>
      <c r="D41" s="37">
        <f>+D9/D36</f>
        <v>142723.37318109471</v>
      </c>
      <c r="E41" s="37">
        <f t="shared" ref="E41:X41" si="10">+E9/E36</f>
        <v>143224.71537429705</v>
      </c>
      <c r="F41" s="37">
        <f t="shared" si="10"/>
        <v>143530.51686444698</v>
      </c>
      <c r="G41" s="37">
        <f t="shared" si="10"/>
        <v>144380.14118920141</v>
      </c>
      <c r="H41" s="37">
        <f t="shared" si="10"/>
        <v>145668.29845641044</v>
      </c>
      <c r="I41" s="37">
        <f t="shared" si="10"/>
        <v>146686.07420649525</v>
      </c>
      <c r="J41" s="37">
        <f t="shared" si="10"/>
        <v>148179.38855726761</v>
      </c>
      <c r="K41" s="37">
        <f t="shared" si="10"/>
        <v>148328.29493141314</v>
      </c>
      <c r="L41" s="37">
        <f t="shared" si="10"/>
        <v>148692.78013085507</v>
      </c>
      <c r="M41" s="37">
        <f t="shared" si="10"/>
        <v>149472.5128396065</v>
      </c>
      <c r="N41" s="37">
        <f t="shared" si="10"/>
        <v>150097.24617342761</v>
      </c>
      <c r="O41" s="37">
        <f t="shared" si="10"/>
        <v>152287.68306884691</v>
      </c>
      <c r="P41" s="37">
        <f t="shared" si="10"/>
        <v>154232.32501870193</v>
      </c>
      <c r="Q41" s="37">
        <f t="shared" si="10"/>
        <v>155242.17530830216</v>
      </c>
      <c r="R41" s="37">
        <f t="shared" si="10"/>
        <v>157120.96535344899</v>
      </c>
      <c r="S41" s="37">
        <f t="shared" si="10"/>
        <v>159223.32427129277</v>
      </c>
      <c r="T41" s="37">
        <f t="shared" si="10"/>
        <v>160695.57171922305</v>
      </c>
      <c r="U41" s="37">
        <f t="shared" si="10"/>
        <v>157543.49355801113</v>
      </c>
      <c r="V41" s="37">
        <f t="shared" si="10"/>
        <v>158791.57227164286</v>
      </c>
      <c r="W41" s="37">
        <f t="shared" si="10"/>
        <v>160134.02676500822</v>
      </c>
      <c r="X41" s="37">
        <f t="shared" si="10"/>
        <v>161558.98732834254</v>
      </c>
    </row>
    <row r="42" spans="1:24" ht="15.75">
      <c r="B42" s="20" t="s">
        <v>10</v>
      </c>
      <c r="C42" s="9"/>
      <c r="D42" s="11">
        <f t="shared" ref="D42:X42" si="11">+D10/D36</f>
        <v>50504.181619028692</v>
      </c>
      <c r="E42" s="11">
        <f t="shared" si="11"/>
        <v>49547.213870652922</v>
      </c>
      <c r="F42" s="11">
        <f t="shared" si="11"/>
        <v>48293.954074630106</v>
      </c>
      <c r="G42" s="11">
        <f t="shared" si="11"/>
        <v>47259.916590854293</v>
      </c>
      <c r="H42" s="11">
        <f t="shared" si="11"/>
        <v>44821.382340756245</v>
      </c>
      <c r="I42" s="11">
        <f t="shared" si="11"/>
        <v>43817.530946720399</v>
      </c>
      <c r="J42" s="11">
        <f t="shared" si="11"/>
        <v>43075.726294689928</v>
      </c>
      <c r="K42" s="11">
        <f t="shared" si="11"/>
        <v>42542.39281354758</v>
      </c>
      <c r="L42" s="11">
        <f t="shared" si="11"/>
        <v>42077.690057463296</v>
      </c>
      <c r="M42" s="11">
        <f t="shared" si="11"/>
        <v>41588.745498256911</v>
      </c>
      <c r="N42" s="11">
        <f t="shared" si="11"/>
        <v>41963.683473312471</v>
      </c>
      <c r="O42" s="11">
        <f t="shared" si="11"/>
        <v>41314.540478903597</v>
      </c>
      <c r="P42" s="11">
        <f t="shared" si="11"/>
        <v>34738.011932545814</v>
      </c>
      <c r="Q42" s="11">
        <f t="shared" si="11"/>
        <v>33701.474249337851</v>
      </c>
      <c r="R42" s="11">
        <f t="shared" si="11"/>
        <v>33174.387360688299</v>
      </c>
      <c r="S42" s="11">
        <f t="shared" si="11"/>
        <v>32334.669509647574</v>
      </c>
      <c r="T42" s="11">
        <f t="shared" si="11"/>
        <v>31467.699958080782</v>
      </c>
      <c r="U42" s="11">
        <f t="shared" si="11"/>
        <v>31371.352799129396</v>
      </c>
      <c r="V42" s="11">
        <f t="shared" si="11"/>
        <v>30910.87131118149</v>
      </c>
      <c r="W42" s="11">
        <f t="shared" si="11"/>
        <v>30837.891395743849</v>
      </c>
      <c r="X42" s="11">
        <f t="shared" si="11"/>
        <v>30438.688313250295</v>
      </c>
    </row>
    <row r="43" spans="1:24" ht="15.75">
      <c r="B43" s="26" t="s">
        <v>32</v>
      </c>
      <c r="C43" s="9"/>
      <c r="D43" s="11">
        <f t="shared" ref="D43:X43" si="12">+D11/D36</f>
        <v>44939.333821370972</v>
      </c>
      <c r="E43" s="11">
        <f t="shared" si="12"/>
        <v>44184.690607533099</v>
      </c>
      <c r="F43" s="11">
        <f t="shared" si="12"/>
        <v>43145.830339672488</v>
      </c>
      <c r="G43" s="11">
        <f t="shared" si="12"/>
        <v>42321.70754948305</v>
      </c>
      <c r="H43" s="11">
        <f t="shared" si="12"/>
        <v>40080.051608937545</v>
      </c>
      <c r="I43" s="11">
        <f t="shared" si="12"/>
        <v>39247.702181529443</v>
      </c>
      <c r="J43" s="11">
        <f t="shared" si="12"/>
        <v>38667.184624345959</v>
      </c>
      <c r="K43" s="11">
        <f t="shared" si="12"/>
        <v>38306.596390333827</v>
      </c>
      <c r="L43" s="11">
        <f t="shared" si="12"/>
        <v>37989.093777602167</v>
      </c>
      <c r="M43" s="11">
        <f t="shared" si="12"/>
        <v>37651.560735142659</v>
      </c>
      <c r="N43" s="11">
        <f t="shared" si="12"/>
        <v>38181.219877338568</v>
      </c>
      <c r="O43" s="11">
        <f t="shared" si="12"/>
        <v>37692.210150708735</v>
      </c>
      <c r="P43" s="11">
        <f t="shared" si="12"/>
        <v>31274.053782787665</v>
      </c>
      <c r="Q43" s="11">
        <f t="shared" si="12"/>
        <v>30376.089553367721</v>
      </c>
      <c r="R43" s="11">
        <f t="shared" si="12"/>
        <v>29976.296375630471</v>
      </c>
      <c r="S43" s="11">
        <f t="shared" si="12"/>
        <v>29255.822321265965</v>
      </c>
      <c r="T43" s="11">
        <f t="shared" si="12"/>
        <v>28503.237355494639</v>
      </c>
      <c r="U43" s="11">
        <f t="shared" si="12"/>
        <v>28533.577244566954</v>
      </c>
      <c r="V43" s="11">
        <f t="shared" si="12"/>
        <v>28209.272060506366</v>
      </c>
      <c r="W43" s="11">
        <f t="shared" si="12"/>
        <v>28266.57508819181</v>
      </c>
      <c r="X43" s="11">
        <f t="shared" si="12"/>
        <v>28000.464491756666</v>
      </c>
    </row>
    <row r="44" spans="1:24" ht="15.75">
      <c r="B44" s="26" t="s">
        <v>33</v>
      </c>
      <c r="C44" s="9"/>
      <c r="D44" s="11">
        <f t="shared" ref="D44:X44" si="13">+D12/D36</f>
        <v>5564.8477976577224</v>
      </c>
      <c r="E44" s="11">
        <f t="shared" si="13"/>
        <v>5362.5232631198305</v>
      </c>
      <c r="F44" s="11">
        <f t="shared" si="13"/>
        <v>5148.1237349576204</v>
      </c>
      <c r="G44" s="11">
        <f t="shared" si="13"/>
        <v>4938.2090413712376</v>
      </c>
      <c r="H44" s="11">
        <f t="shared" si="13"/>
        <v>4741.330731818698</v>
      </c>
      <c r="I44" s="11">
        <f t="shared" si="13"/>
        <v>4569.8287651909532</v>
      </c>
      <c r="J44" s="11">
        <f t="shared" si="13"/>
        <v>4408.5416703439623</v>
      </c>
      <c r="K44" s="11">
        <f t="shared" si="13"/>
        <v>4235.7964232137474</v>
      </c>
      <c r="L44" s="11">
        <f t="shared" si="13"/>
        <v>4088.5962798611254</v>
      </c>
      <c r="M44" s="11">
        <f t="shared" si="13"/>
        <v>3937.1847631142577</v>
      </c>
      <c r="N44" s="11">
        <f t="shared" si="13"/>
        <v>3782.4635959739016</v>
      </c>
      <c r="O44" s="11">
        <f t="shared" si="13"/>
        <v>3622.3303281948606</v>
      </c>
      <c r="P44" s="11">
        <f t="shared" si="13"/>
        <v>3463.9581497581453</v>
      </c>
      <c r="Q44" s="11">
        <f t="shared" si="13"/>
        <v>3325.3846959701254</v>
      </c>
      <c r="R44" s="11">
        <f t="shared" si="13"/>
        <v>3198.0909850578228</v>
      </c>
      <c r="S44" s="11">
        <f t="shared" si="13"/>
        <v>3078.8471883816096</v>
      </c>
      <c r="T44" s="11">
        <f t="shared" si="13"/>
        <v>2964.462602586143</v>
      </c>
      <c r="U44" s="11">
        <f t="shared" si="13"/>
        <v>2837.7755545624409</v>
      </c>
      <c r="V44" s="11">
        <f t="shared" si="13"/>
        <v>2701.5992506751227</v>
      </c>
      <c r="W44" s="11">
        <f t="shared" si="13"/>
        <v>2571.3163075520397</v>
      </c>
      <c r="X44" s="11">
        <f t="shared" si="13"/>
        <v>2438.2238214936274</v>
      </c>
    </row>
    <row r="45" spans="1:24" ht="15.75">
      <c r="B45" s="10" t="s">
        <v>31</v>
      </c>
      <c r="C45" s="9"/>
      <c r="D45" s="11">
        <f t="shared" ref="D45:X45" si="14">+D13/D36</f>
        <v>33385.27722906573</v>
      </c>
      <c r="E45" s="11">
        <f t="shared" si="14"/>
        <v>32791.870023762625</v>
      </c>
      <c r="F45" s="11">
        <f t="shared" si="14"/>
        <v>31938.994868525795</v>
      </c>
      <c r="G45" s="11">
        <f t="shared" si="14"/>
        <v>31308.14803100907</v>
      </c>
      <c r="H45" s="11">
        <f t="shared" si="14"/>
        <v>29245.703864628944</v>
      </c>
      <c r="I45" s="11">
        <f t="shared" si="14"/>
        <v>28565.799858270711</v>
      </c>
      <c r="J45" s="11">
        <f t="shared" si="14"/>
        <v>28106.988450251665</v>
      </c>
      <c r="K45" s="11">
        <f t="shared" si="14"/>
        <v>27844.517752811618</v>
      </c>
      <c r="L45" s="11">
        <f t="shared" si="14"/>
        <v>27613.87780010805</v>
      </c>
      <c r="M45" s="11">
        <f t="shared" si="14"/>
        <v>27368.675382894762</v>
      </c>
      <c r="N45" s="11">
        <f t="shared" si="14"/>
        <v>28006.91960649081</v>
      </c>
      <c r="O45" s="11">
        <f t="shared" si="14"/>
        <v>27666.073046324473</v>
      </c>
      <c r="P45" s="11">
        <f t="shared" si="14"/>
        <v>21408.261891842332</v>
      </c>
      <c r="Q45" s="11">
        <f t="shared" si="14"/>
        <v>20675.037932275816</v>
      </c>
      <c r="R45" s="11">
        <f t="shared" si="14"/>
        <v>20434.23107580714</v>
      </c>
      <c r="S45" s="11">
        <f t="shared" si="14"/>
        <v>19860.596683614545</v>
      </c>
      <c r="T45" s="11">
        <f t="shared" si="14"/>
        <v>19055.045980530529</v>
      </c>
      <c r="U45" s="11">
        <f t="shared" si="14"/>
        <v>19026.444909059956</v>
      </c>
      <c r="V45" s="11">
        <f t="shared" si="14"/>
        <v>18639.567280773772</v>
      </c>
      <c r="W45" s="11">
        <f t="shared" si="14"/>
        <v>18634.431948348658</v>
      </c>
      <c r="X45" s="11">
        <f t="shared" si="14"/>
        <v>18308.693439183033</v>
      </c>
    </row>
    <row r="46" spans="1:24" ht="15.75">
      <c r="B46" s="10" t="s">
        <v>11</v>
      </c>
      <c r="C46" s="9"/>
      <c r="D46" s="11">
        <f t="shared" ref="D46:X46" si="15">+D16/D36</f>
        <v>11554.056592305238</v>
      </c>
      <c r="E46" s="11">
        <f t="shared" si="15"/>
        <v>11392.820583770465</v>
      </c>
      <c r="F46" s="11">
        <f t="shared" si="15"/>
        <v>11206.835471146695</v>
      </c>
      <c r="G46" s="11">
        <f t="shared" si="15"/>
        <v>11013.559518473983</v>
      </c>
      <c r="H46" s="11">
        <f t="shared" si="15"/>
        <v>10834.347744308598</v>
      </c>
      <c r="I46" s="11">
        <f t="shared" si="15"/>
        <v>10681.90232325873</v>
      </c>
      <c r="J46" s="11">
        <f t="shared" si="15"/>
        <v>10560.196174094297</v>
      </c>
      <c r="K46" s="11">
        <f t="shared" si="15"/>
        <v>10462.078637522211</v>
      </c>
      <c r="L46" s="11">
        <f t="shared" si="15"/>
        <v>10375.215977494117</v>
      </c>
      <c r="M46" s="11">
        <f t="shared" si="15"/>
        <v>10282.885352247895</v>
      </c>
      <c r="N46" s="11">
        <f t="shared" si="15"/>
        <v>10174.300270847758</v>
      </c>
      <c r="O46" s="11">
        <f t="shared" si="15"/>
        <v>10026.137104384263</v>
      </c>
      <c r="P46" s="11">
        <f t="shared" si="15"/>
        <v>9865.7918909453347</v>
      </c>
      <c r="Q46" s="11">
        <f t="shared" si="15"/>
        <v>9701.051621091905</v>
      </c>
      <c r="R46" s="11">
        <f t="shared" si="15"/>
        <v>9542.0652998233309</v>
      </c>
      <c r="S46" s="11">
        <f t="shared" si="15"/>
        <v>9395.2256376514215</v>
      </c>
      <c r="T46" s="11">
        <f t="shared" si="15"/>
        <v>9448.1913749641099</v>
      </c>
      <c r="U46" s="11">
        <f t="shared" si="15"/>
        <v>9507.1323355069981</v>
      </c>
      <c r="V46" s="11">
        <f t="shared" si="15"/>
        <v>9569.704779732594</v>
      </c>
      <c r="W46" s="11">
        <f t="shared" si="15"/>
        <v>9632.1431398431541</v>
      </c>
      <c r="X46" s="11">
        <f t="shared" si="15"/>
        <v>9691.7710525736366</v>
      </c>
    </row>
    <row r="47" spans="1:24" ht="15.75">
      <c r="B47" s="10" t="s">
        <v>12</v>
      </c>
      <c r="C47" s="9"/>
      <c r="D47" s="11">
        <f t="shared" ref="D47:X47" si="16">+D19/D36</f>
        <v>5564.8477976577224</v>
      </c>
      <c r="E47" s="11">
        <f t="shared" si="16"/>
        <v>5362.5232631198305</v>
      </c>
      <c r="F47" s="11">
        <f t="shared" si="16"/>
        <v>5148.1237349576204</v>
      </c>
      <c r="G47" s="11">
        <f t="shared" si="16"/>
        <v>4938.2090413712376</v>
      </c>
      <c r="H47" s="11">
        <f t="shared" si="16"/>
        <v>4741.330731818698</v>
      </c>
      <c r="I47" s="11">
        <f t="shared" si="16"/>
        <v>4569.8287651909532</v>
      </c>
      <c r="J47" s="11">
        <f t="shared" si="16"/>
        <v>4408.5416703439623</v>
      </c>
      <c r="K47" s="11">
        <f t="shared" si="16"/>
        <v>4235.7964232137474</v>
      </c>
      <c r="L47" s="11">
        <f t="shared" si="16"/>
        <v>4088.5962798611254</v>
      </c>
      <c r="M47" s="11">
        <f t="shared" si="16"/>
        <v>3937.1847631142577</v>
      </c>
      <c r="N47" s="11">
        <f t="shared" si="16"/>
        <v>3782.4635959739016</v>
      </c>
      <c r="O47" s="11">
        <f t="shared" si="16"/>
        <v>3622.3303281948606</v>
      </c>
      <c r="P47" s="11">
        <f t="shared" si="16"/>
        <v>3463.9581497581453</v>
      </c>
      <c r="Q47" s="11">
        <f t="shared" si="16"/>
        <v>3325.3846959701254</v>
      </c>
      <c r="R47" s="11">
        <f t="shared" si="16"/>
        <v>3198.0909850578228</v>
      </c>
      <c r="S47" s="11">
        <f t="shared" si="16"/>
        <v>3078.8471883816096</v>
      </c>
      <c r="T47" s="11">
        <f t="shared" si="16"/>
        <v>2964.462602586143</v>
      </c>
      <c r="U47" s="11">
        <f t="shared" si="16"/>
        <v>2837.7755545624409</v>
      </c>
      <c r="V47" s="11">
        <f t="shared" si="16"/>
        <v>2701.5992506751227</v>
      </c>
      <c r="W47" s="11">
        <f t="shared" si="16"/>
        <v>2571.3163075520397</v>
      </c>
      <c r="X47" s="11">
        <f t="shared" si="16"/>
        <v>2438.2238214936274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20529.890926133296</v>
      </c>
      <c r="E50" s="11">
        <f t="shared" ref="E50:X50" si="18">+E35/E36</f>
        <v>20021.137002662264</v>
      </c>
      <c r="F50" s="11">
        <f t="shared" si="18"/>
        <v>19912.060549307476</v>
      </c>
      <c r="G50" s="11">
        <f t="shared" si="18"/>
        <v>20785.276677142072</v>
      </c>
      <c r="H50" s="11">
        <f t="shared" si="18"/>
        <v>21502.285218605193</v>
      </c>
      <c r="I50" s="11">
        <f t="shared" si="18"/>
        <v>22060.992709145874</v>
      </c>
      <c r="J50" s="11">
        <f t="shared" si="18"/>
        <v>22487.007632782825</v>
      </c>
      <c r="K50" s="11">
        <f t="shared" si="18"/>
        <v>22918.870294402757</v>
      </c>
      <c r="L50" s="11">
        <f t="shared" si="18"/>
        <v>22990.424954248901</v>
      </c>
      <c r="M50" s="11">
        <f t="shared" si="18"/>
        <v>23976.75687116896</v>
      </c>
      <c r="N50" s="11">
        <f t="shared" si="18"/>
        <v>24306.083073824517</v>
      </c>
      <c r="O50" s="11">
        <f t="shared" si="18"/>
        <v>24836.233169745323</v>
      </c>
      <c r="P50" s="11">
        <f t="shared" si="18"/>
        <v>25687.487850309033</v>
      </c>
      <c r="Q50" s="11">
        <f t="shared" si="18"/>
        <v>26294.830813173372</v>
      </c>
      <c r="R50" s="11">
        <f t="shared" si="18"/>
        <v>26843.884331794114</v>
      </c>
      <c r="S50" s="11">
        <f t="shared" si="18"/>
        <v>27347.590894292294</v>
      </c>
      <c r="T50" s="11">
        <f t="shared" si="18"/>
        <v>27617.021416388285</v>
      </c>
      <c r="U50" s="11">
        <f t="shared" si="18"/>
        <v>28087.712931764556</v>
      </c>
      <c r="V50" s="11">
        <f t="shared" si="18"/>
        <v>27493.63070905054</v>
      </c>
      <c r="W50" s="11">
        <f t="shared" si="18"/>
        <v>27422.190213474336</v>
      </c>
      <c r="X50" s="11">
        <f t="shared" si="18"/>
        <v>27768.924052978178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-0.28869958364200476</v>
      </c>
      <c r="F53" s="32">
        <f>IFERROR(((F39/$D39)-1)*100,0)</f>
        <v>-0.80545666862492649</v>
      </c>
      <c r="G53" s="32">
        <f>IFERROR(((G39/$D39)-1)*100,0)</f>
        <v>-0.85093204790717136</v>
      </c>
      <c r="H53" s="32">
        <f t="shared" ref="H53:X53" si="19">IFERROR(((H39/$D39)-1)*100,0)</f>
        <v>-1.0640969312933457</v>
      </c>
      <c r="I53" s="32">
        <f t="shared" si="19"/>
        <v>-0.6327974063801256</v>
      </c>
      <c r="J53" s="32">
        <f t="shared" si="19"/>
        <v>0.19570238477506496</v>
      </c>
      <c r="K53" s="32">
        <f t="shared" si="19"/>
        <v>0.58943418423793581</v>
      </c>
      <c r="L53" s="32">
        <f t="shared" si="19"/>
        <v>1.036172349368325</v>
      </c>
      <c r="M53" s="32">
        <f t="shared" si="19"/>
        <v>1.76283395600072</v>
      </c>
      <c r="N53" s="32">
        <f t="shared" si="19"/>
        <v>2.6817059346320837</v>
      </c>
      <c r="O53" s="32">
        <f t="shared" si="19"/>
        <v>3.837135704978123</v>
      </c>
      <c r="P53" s="32">
        <f t="shared" si="19"/>
        <v>2.6313547419940297</v>
      </c>
      <c r="Q53" s="32">
        <f t="shared" si="19"/>
        <v>3.4141575317012895</v>
      </c>
      <c r="R53" s="32">
        <f t="shared" si="19"/>
        <v>4.8452267025919538</v>
      </c>
      <c r="S53" s="32">
        <f t="shared" si="19"/>
        <v>6.3157920251718735</v>
      </c>
      <c r="T53" s="32">
        <f t="shared" si="19"/>
        <v>7.4225371855026978</v>
      </c>
      <c r="U53" s="32">
        <f t="shared" si="19"/>
        <v>7.0895738318458967</v>
      </c>
      <c r="V53" s="32">
        <f t="shared" si="19"/>
        <v>8.1518030856939419</v>
      </c>
      <c r="W53" s="32">
        <f t="shared" si="19"/>
        <v>9.061835215193593</v>
      </c>
      <c r="X53" s="32">
        <f t="shared" si="19"/>
        <v>9.8784472260369007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-0.4536541362688884</v>
      </c>
      <c r="F54" s="32">
        <f t="shared" ref="F54:I54" si="21">IFERROR(((F40/$D40)-1)*100,0)</f>
        <v>-1.0528045501853489</v>
      </c>
      <c r="G54" s="32">
        <f t="shared" si="21"/>
        <v>-0.94249019340288953</v>
      </c>
      <c r="H54" s="32">
        <f t="shared" si="21"/>
        <v>3.6032957657128328E-2</v>
      </c>
      <c r="I54" s="32">
        <f t="shared" si="21"/>
        <v>1.7896999896189314</v>
      </c>
      <c r="J54" s="32">
        <f t="shared" ref="J54:X54" si="22">IFERROR(((J40/$D40)-1)*100,0)</f>
        <v>3.9888410291837539</v>
      </c>
      <c r="K54" s="32">
        <f t="shared" si="22"/>
        <v>6.2306183100698131</v>
      </c>
      <c r="L54" s="32">
        <f t="shared" si="22"/>
        <v>8.2320536083860585</v>
      </c>
      <c r="M54" s="32">
        <f t="shared" si="22"/>
        <v>10.755278747858066</v>
      </c>
      <c r="N54" s="32">
        <f t="shared" si="22"/>
        <v>12.926124590387978</v>
      </c>
      <c r="O54" s="32">
        <f t="shared" si="22"/>
        <v>15.197126140133532</v>
      </c>
      <c r="P54" s="32">
        <f t="shared" si="22"/>
        <v>17.706049563326044</v>
      </c>
      <c r="Q54" s="32">
        <f t="shared" si="22"/>
        <v>20.972778938762417</v>
      </c>
      <c r="R54" s="32">
        <f t="shared" si="22"/>
        <v>24.684834256434506</v>
      </c>
      <c r="S54" s="32">
        <f t="shared" si="22"/>
        <v>28.703257992285145</v>
      </c>
      <c r="T54" s="32">
        <f t="shared" si="22"/>
        <v>32.28421630904397</v>
      </c>
      <c r="U54" s="32">
        <f t="shared" si="22"/>
        <v>36.155008588149016</v>
      </c>
      <c r="V54" s="32">
        <f t="shared" si="22"/>
        <v>39.258437793292387</v>
      </c>
      <c r="W54" s="32">
        <f t="shared" si="22"/>
        <v>40.957499805882506</v>
      </c>
      <c r="X54" s="39">
        <f t="shared" si="22"/>
        <v>42.665133222976607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0.35126845871713552</v>
      </c>
      <c r="F55" s="32">
        <f t="shared" ref="F55:I55" si="23">IFERROR(((F41/$D41)-1)*100,0)</f>
        <v>0.56553013382616424</v>
      </c>
      <c r="G55" s="32">
        <f t="shared" si="23"/>
        <v>1.1608245875778911</v>
      </c>
      <c r="H55" s="32">
        <f t="shared" si="23"/>
        <v>2.0633798162681183</v>
      </c>
      <c r="I55" s="32">
        <f t="shared" si="23"/>
        <v>2.7764905895073522</v>
      </c>
      <c r="J55" s="32">
        <f t="shared" ref="J55:X55" si="24">IFERROR(((J41/$D41)-1)*100,0)</f>
        <v>3.8227903773336624</v>
      </c>
      <c r="K55" s="32">
        <f t="shared" si="24"/>
        <v>3.9271225345876681</v>
      </c>
      <c r="L55" s="32">
        <f t="shared" si="24"/>
        <v>4.1825013077473105</v>
      </c>
      <c r="M55" s="32">
        <f t="shared" si="24"/>
        <v>4.7288257754027008</v>
      </c>
      <c r="N55" s="32">
        <f t="shared" si="24"/>
        <v>5.1665489877236626</v>
      </c>
      <c r="O55" s="32">
        <f t="shared" si="24"/>
        <v>6.7012919289796358</v>
      </c>
      <c r="P55" s="32">
        <f t="shared" si="24"/>
        <v>8.0638171457761754</v>
      </c>
      <c r="Q55" s="32">
        <f t="shared" si="24"/>
        <v>8.7713748968943897</v>
      </c>
      <c r="R55" s="32">
        <f t="shared" si="24"/>
        <v>10.08776057589802</v>
      </c>
      <c r="S55" s="32">
        <f t="shared" si="24"/>
        <v>11.560791146144012</v>
      </c>
      <c r="T55" s="32">
        <f t="shared" si="24"/>
        <v>12.592330280285836</v>
      </c>
      <c r="U55" s="32">
        <f t="shared" si="24"/>
        <v>10.383807533831124</v>
      </c>
      <c r="V55" s="32">
        <f t="shared" si="24"/>
        <v>11.258281480048815</v>
      </c>
      <c r="W55" s="32">
        <f t="shared" si="24"/>
        <v>12.198880390685552</v>
      </c>
      <c r="X55" s="32">
        <f t="shared" si="24"/>
        <v>13.197287681358439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-1.8948287403101061</v>
      </c>
      <c r="F56" s="32">
        <f t="shared" ref="F56:I56" si="25">IFERROR(((F42/$D42)-1)*100,0)</f>
        <v>-4.376325827970307</v>
      </c>
      <c r="G56" s="32">
        <f t="shared" si="25"/>
        <v>-6.4237552697063105</v>
      </c>
      <c r="H56" s="32">
        <f t="shared" si="25"/>
        <v>-11.25213615209104</v>
      </c>
      <c r="I56" s="32">
        <f t="shared" si="25"/>
        <v>-13.23979610787106</v>
      </c>
      <c r="J56" s="32">
        <f t="shared" ref="J56:X56" si="26">IFERROR(((J42/$D42)-1)*100,0)</f>
        <v>-14.708594588017066</v>
      </c>
      <c r="K56" s="32">
        <f t="shared" si="26"/>
        <v>-15.764613048360554</v>
      </c>
      <c r="L56" s="32">
        <f t="shared" si="26"/>
        <v>-16.684740335225044</v>
      </c>
      <c r="M56" s="32">
        <f t="shared" si="26"/>
        <v>-17.652867218053625</v>
      </c>
      <c r="N56" s="32">
        <f t="shared" si="26"/>
        <v>-16.910477255408839</v>
      </c>
      <c r="O56" s="32">
        <f t="shared" si="26"/>
        <v>-18.195802497000901</v>
      </c>
      <c r="P56" s="32">
        <f t="shared" si="26"/>
        <v>-31.217553044246504</v>
      </c>
      <c r="Q56" s="32">
        <f t="shared" si="26"/>
        <v>-33.269932966025941</v>
      </c>
      <c r="R56" s="32">
        <f t="shared" si="26"/>
        <v>-34.313582960447306</v>
      </c>
      <c r="S56" s="32">
        <f t="shared" si="26"/>
        <v>-35.976252909987373</v>
      </c>
      <c r="T56" s="32">
        <f t="shared" si="26"/>
        <v>-37.692882154881701</v>
      </c>
      <c r="U56" s="32">
        <f t="shared" si="26"/>
        <v>-37.88365281161299</v>
      </c>
      <c r="V56" s="32">
        <f t="shared" si="26"/>
        <v>-38.795421843772516</v>
      </c>
      <c r="W56" s="32">
        <f t="shared" si="26"/>
        <v>-38.939924562355607</v>
      </c>
      <c r="X56" s="32">
        <f t="shared" si="26"/>
        <v>-39.730360264303798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-1.6792487775575404</v>
      </c>
      <c r="F57" s="32">
        <f t="shared" ref="F57:I57" si="27">IFERROR(((F43/$D43)-1)*100,0)</f>
        <v>-3.990943632648114</v>
      </c>
      <c r="G57" s="32">
        <f t="shared" si="27"/>
        <v>-5.8247999008901763</v>
      </c>
      <c r="H57" s="32">
        <f t="shared" si="27"/>
        <v>-10.812982301314378</v>
      </c>
      <c r="I57" s="32">
        <f t="shared" si="27"/>
        <v>-12.665144664727679</v>
      </c>
      <c r="J57" s="32">
        <f t="shared" ref="J57:X57" si="28">IFERROR(((J43/$D43)-1)*100,0)</f>
        <v>-13.956925178188296</v>
      </c>
      <c r="K57" s="32">
        <f t="shared" si="28"/>
        <v>-14.759314095312504</v>
      </c>
      <c r="L57" s="32">
        <f t="shared" si="28"/>
        <v>-15.465827934600151</v>
      </c>
      <c r="M57" s="32">
        <f t="shared" si="28"/>
        <v>-16.216913929335107</v>
      </c>
      <c r="N57" s="32">
        <f t="shared" si="28"/>
        <v>-15.038304686258108</v>
      </c>
      <c r="O57" s="32">
        <f t="shared" si="28"/>
        <v>-16.126459950360584</v>
      </c>
      <c r="P57" s="32">
        <f t="shared" si="28"/>
        <v>-30.408283515953592</v>
      </c>
      <c r="Q57" s="32">
        <f t="shared" si="28"/>
        <v>-32.40645338867413</v>
      </c>
      <c r="R57" s="32">
        <f t="shared" si="28"/>
        <v>-33.296082014070279</v>
      </c>
      <c r="S57" s="32">
        <f t="shared" si="28"/>
        <v>-34.89929682190057</v>
      </c>
      <c r="T57" s="32">
        <f t="shared" si="28"/>
        <v>-36.573965540317197</v>
      </c>
      <c r="U57" s="32">
        <f t="shared" si="28"/>
        <v>-36.506452547817325</v>
      </c>
      <c r="V57" s="32">
        <f t="shared" si="28"/>
        <v>-37.22810361934782</v>
      </c>
      <c r="W57" s="32">
        <f t="shared" si="28"/>
        <v>-37.100591654187824</v>
      </c>
      <c r="X57" s="32">
        <f t="shared" si="28"/>
        <v>-37.692746841652117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-3.6357604357670215</v>
      </c>
      <c r="F58" s="32">
        <f t="shared" ref="F58:I58" si="29">IFERROR(((F44/$D44)-1)*100,0)</f>
        <v>-7.4885078236192504</v>
      </c>
      <c r="G58" s="32">
        <f t="shared" si="29"/>
        <v>-11.260662987948045</v>
      </c>
      <c r="H58" s="32">
        <f t="shared" si="29"/>
        <v>-14.798555068939123</v>
      </c>
      <c r="I58" s="32">
        <f t="shared" si="29"/>
        <v>-17.880435703660737</v>
      </c>
      <c r="J58" s="32">
        <f t="shared" ref="J58:X58" si="30">IFERROR(((J44/$D44)-1)*100,0)</f>
        <v>-20.778755670558613</v>
      </c>
      <c r="K58" s="32">
        <f t="shared" si="30"/>
        <v>-23.882977985550301</v>
      </c>
      <c r="L58" s="32">
        <f t="shared" si="30"/>
        <v>-26.528156231298183</v>
      </c>
      <c r="M58" s="32">
        <f t="shared" si="30"/>
        <v>-29.249012618612102</v>
      </c>
      <c r="N58" s="32">
        <f t="shared" si="30"/>
        <v>-32.029343236198429</v>
      </c>
      <c r="O58" s="32">
        <f t="shared" si="30"/>
        <v>-34.90692899598222</v>
      </c>
      <c r="P58" s="32">
        <f t="shared" si="30"/>
        <v>-37.752868079947376</v>
      </c>
      <c r="Q58" s="32">
        <f t="shared" si="30"/>
        <v>-40.24302520241794</v>
      </c>
      <c r="R58" s="32">
        <f t="shared" si="30"/>
        <v>-42.530485983751099</v>
      </c>
      <c r="S58" s="32">
        <f t="shared" si="30"/>
        <v>-44.673290261819652</v>
      </c>
      <c r="T58" s="32">
        <f t="shared" si="30"/>
        <v>-46.728774795351946</v>
      </c>
      <c r="U58" s="32">
        <f t="shared" si="30"/>
        <v>-49.005333878909006</v>
      </c>
      <c r="V58" s="32">
        <f t="shared" si="30"/>
        <v>-51.452414353322617</v>
      </c>
      <c r="W58" s="32">
        <f t="shared" si="30"/>
        <v>-53.793591468317928</v>
      </c>
      <c r="X58" s="32">
        <f t="shared" si="30"/>
        <v>-56.185255910864441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-1.7774517828070491</v>
      </c>
      <c r="F59" s="32">
        <f t="shared" ref="F59:I59" si="31">IFERROR(((F45/$D45)-1)*100,0)</f>
        <v>-4.3320963028600552</v>
      </c>
      <c r="G59" s="32">
        <f t="shared" si="31"/>
        <v>-6.2216922262016698</v>
      </c>
      <c r="H59" s="32">
        <f t="shared" si="31"/>
        <v>-12.399397902356824</v>
      </c>
      <c r="I59" s="32">
        <f t="shared" si="31"/>
        <v>-14.435936349209367</v>
      </c>
      <c r="J59" s="32">
        <f t="shared" ref="J59:X59" si="32">IFERROR(((J45/$D45)-1)*100,0)</f>
        <v>-15.810228989857567</v>
      </c>
      <c r="K59" s="32">
        <f t="shared" si="32"/>
        <v>-16.59641595376732</v>
      </c>
      <c r="L59" s="32">
        <f t="shared" si="32"/>
        <v>-17.287259259099429</v>
      </c>
      <c r="M59" s="32">
        <f t="shared" si="32"/>
        <v>-18.021721985081562</v>
      </c>
      <c r="N59" s="32">
        <f t="shared" si="32"/>
        <v>-16.109968432110065</v>
      </c>
      <c r="O59" s="32">
        <f t="shared" si="32"/>
        <v>-17.130917150995028</v>
      </c>
      <c r="P59" s="32">
        <f t="shared" si="32"/>
        <v>-35.875141173894541</v>
      </c>
      <c r="Q59" s="32">
        <f t="shared" si="32"/>
        <v>-38.071390600058244</v>
      </c>
      <c r="R59" s="32">
        <f t="shared" si="32"/>
        <v>-38.792687160863871</v>
      </c>
      <c r="S59" s="32">
        <f t="shared" si="32"/>
        <v>-40.510912797442323</v>
      </c>
      <c r="T59" s="32">
        <f t="shared" si="32"/>
        <v>-42.923804856288818</v>
      </c>
      <c r="U59" s="32">
        <f t="shared" si="32"/>
        <v>-43.009474570140029</v>
      </c>
      <c r="V59" s="32">
        <f t="shared" si="32"/>
        <v>-44.168301635231359</v>
      </c>
      <c r="W59" s="32">
        <f t="shared" si="32"/>
        <v>-44.183683662434184</v>
      </c>
      <c r="X59" s="32">
        <f t="shared" si="32"/>
        <v>-45.159378747817605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-1.3954926327966355</v>
      </c>
      <c r="F60" s="32">
        <f t="shared" ref="F60:I60" si="33">IFERROR(((F46/$D46)-1)*100,0)</f>
        <v>-3.0051879907684209</v>
      </c>
      <c r="G60" s="32">
        <f t="shared" si="33"/>
        <v>-4.6779853423187685</v>
      </c>
      <c r="H60" s="32">
        <f t="shared" si="33"/>
        <v>-6.2290576668626692</v>
      </c>
      <c r="I60" s="32">
        <f t="shared" si="33"/>
        <v>-7.5484680387262859</v>
      </c>
      <c r="J60" s="32">
        <f t="shared" ref="J60:X60" si="34">IFERROR(((J46/$D46)-1)*100,0)</f>
        <v>-8.6018309696771933</v>
      </c>
      <c r="K60" s="32">
        <f t="shared" si="34"/>
        <v>-9.4510351932174395</v>
      </c>
      <c r="L60" s="32">
        <f t="shared" si="34"/>
        <v>-10.202828810759023</v>
      </c>
      <c r="M60" s="32">
        <f t="shared" si="34"/>
        <v>-11.001947496984886</v>
      </c>
      <c r="N60" s="32">
        <f t="shared" si="34"/>
        <v>-11.941747995040719</v>
      </c>
      <c r="O60" s="32">
        <f t="shared" si="34"/>
        <v>-13.224095586813533</v>
      </c>
      <c r="P60" s="32">
        <f t="shared" si="34"/>
        <v>-14.611878415795998</v>
      </c>
      <c r="Q60" s="32">
        <f t="shared" si="34"/>
        <v>-16.037700321178939</v>
      </c>
      <c r="R60" s="32">
        <f t="shared" si="34"/>
        <v>-17.413721980744423</v>
      </c>
      <c r="S60" s="32">
        <f t="shared" si="34"/>
        <v>-18.684614684088995</v>
      </c>
      <c r="T60" s="32">
        <f t="shared" si="34"/>
        <v>-18.226197877060692</v>
      </c>
      <c r="U60" s="32">
        <f t="shared" si="34"/>
        <v>-17.716065699050233</v>
      </c>
      <c r="V60" s="32">
        <f t="shared" si="34"/>
        <v>-17.174503142854448</v>
      </c>
      <c r="W60" s="32">
        <f t="shared" si="34"/>
        <v>-16.634101080498766</v>
      </c>
      <c r="X60" s="32">
        <f t="shared" si="34"/>
        <v>-16.118023352697143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-3.6357604357670215</v>
      </c>
      <c r="F61" s="32">
        <f t="shared" ref="F61:I61" si="36">IFERROR(((F47/$D47)-1)*100,0)</f>
        <v>-7.4885078236192504</v>
      </c>
      <c r="G61" s="32">
        <f t="shared" si="36"/>
        <v>-11.260662987948045</v>
      </c>
      <c r="H61" s="32">
        <f t="shared" si="36"/>
        <v>-14.798555068939123</v>
      </c>
      <c r="I61" s="32">
        <f t="shared" si="36"/>
        <v>-17.880435703660737</v>
      </c>
      <c r="J61" s="32">
        <f t="shared" ref="J61:X61" si="37">IFERROR(((J47/$D47)-1)*100,0)</f>
        <v>-20.778755670558613</v>
      </c>
      <c r="K61" s="32">
        <f t="shared" si="37"/>
        <v>-23.882977985550301</v>
      </c>
      <c r="L61" s="32">
        <f t="shared" si="37"/>
        <v>-26.528156231298183</v>
      </c>
      <c r="M61" s="32">
        <f t="shared" si="37"/>
        <v>-29.249012618612102</v>
      </c>
      <c r="N61" s="32">
        <f t="shared" si="37"/>
        <v>-32.029343236198429</v>
      </c>
      <c r="O61" s="32">
        <f t="shared" si="37"/>
        <v>-34.90692899598222</v>
      </c>
      <c r="P61" s="32">
        <f t="shared" si="37"/>
        <v>-37.752868079947376</v>
      </c>
      <c r="Q61" s="32">
        <f t="shared" si="37"/>
        <v>-40.24302520241794</v>
      </c>
      <c r="R61" s="32">
        <f t="shared" si="37"/>
        <v>-42.530485983751099</v>
      </c>
      <c r="S61" s="32">
        <f t="shared" si="37"/>
        <v>-44.673290261819652</v>
      </c>
      <c r="T61" s="32">
        <f t="shared" si="37"/>
        <v>-46.728774795351946</v>
      </c>
      <c r="U61" s="32">
        <f t="shared" si="37"/>
        <v>-49.005333878909006</v>
      </c>
      <c r="V61" s="32">
        <f t="shared" si="37"/>
        <v>-51.452414353322617</v>
      </c>
      <c r="W61" s="32">
        <f t="shared" si="37"/>
        <v>-53.793591468317928</v>
      </c>
      <c r="X61" s="32">
        <f t="shared" si="37"/>
        <v>-56.185255910864441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-2.478113134168769</v>
      </c>
      <c r="F64" s="32">
        <f t="shared" ref="F64:I64" si="41">IFERROR(((F50/$D50)-1)*100,0)</f>
        <v>-3.0094187009993223</v>
      </c>
      <c r="G64" s="32">
        <f t="shared" si="41"/>
        <v>1.2439703256469148</v>
      </c>
      <c r="H64" s="32">
        <f t="shared" si="41"/>
        <v>4.7364805588620884</v>
      </c>
      <c r="I64" s="32">
        <f t="shared" si="41"/>
        <v>7.4579148448547183</v>
      </c>
      <c r="J64" s="32">
        <f t="shared" ref="J64:X64" si="42">IFERROR(((J50/$D50)-1)*100,0)</f>
        <v>9.533010738786917</v>
      </c>
      <c r="K64" s="32">
        <f t="shared" si="42"/>
        <v>11.636590651479972</v>
      </c>
      <c r="L64" s="32">
        <f t="shared" si="42"/>
        <v>11.985129570189269</v>
      </c>
      <c r="M64" s="32">
        <f t="shared" si="42"/>
        <v>16.789499551836464</v>
      </c>
      <c r="N64" s="32">
        <f t="shared" si="42"/>
        <v>18.393629860372805</v>
      </c>
      <c r="O64" s="32">
        <f t="shared" si="42"/>
        <v>20.975962605482312</v>
      </c>
      <c r="P64" s="32">
        <f t="shared" si="42"/>
        <v>25.122378597786078</v>
      </c>
      <c r="Q64" s="32">
        <f t="shared" si="42"/>
        <v>28.080713666635514</v>
      </c>
      <c r="R64" s="32">
        <f t="shared" si="42"/>
        <v>30.755123972059152</v>
      </c>
      <c r="S64" s="32">
        <f t="shared" si="42"/>
        <v>33.208651681049517</v>
      </c>
      <c r="T64" s="32">
        <f t="shared" si="42"/>
        <v>34.521033335026189</v>
      </c>
      <c r="U64" s="32">
        <f t="shared" si="42"/>
        <v>36.813746516356872</v>
      </c>
      <c r="V64" s="32">
        <f t="shared" si="42"/>
        <v>33.920003803102674</v>
      </c>
      <c r="W64" s="32">
        <f t="shared" si="42"/>
        <v>33.572020972442495</v>
      </c>
      <c r="X64" s="32">
        <f t="shared" si="42"/>
        <v>35.260942948459785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27.278976453368426</v>
      </c>
      <c r="D67" s="30">
        <f>(D8/D7)*100</f>
        <v>24.283013983981398</v>
      </c>
      <c r="E67" s="30">
        <f t="shared" ref="E67:X67" si="43">(E8/E7)*100</f>
        <v>24.242842070753568</v>
      </c>
      <c r="F67" s="30">
        <f t="shared" si="43"/>
        <v>24.22246274935577</v>
      </c>
      <c r="G67" s="30">
        <f t="shared" si="43"/>
        <v>24.26059009464646</v>
      </c>
      <c r="H67" s="30">
        <f t="shared" si="43"/>
        <v>24.55303193145016</v>
      </c>
      <c r="I67" s="30">
        <f t="shared" si="43"/>
        <v>24.875015535879577</v>
      </c>
      <c r="J67" s="30">
        <f t="shared" si="43"/>
        <v>25.202303300319905</v>
      </c>
      <c r="K67" s="30">
        <f t="shared" si="43"/>
        <v>25.64483646687647</v>
      </c>
      <c r="L67" s="30">
        <f t="shared" si="43"/>
        <v>26.012470684256815</v>
      </c>
      <c r="M67" s="30">
        <f t="shared" si="43"/>
        <v>26.428823550618137</v>
      </c>
      <c r="N67" s="30">
        <f t="shared" si="43"/>
        <v>26.70569832888161</v>
      </c>
      <c r="O67" s="30">
        <f t="shared" si="43"/>
        <v>26.939624306694192</v>
      </c>
      <c r="P67" s="30">
        <f t="shared" si="43"/>
        <v>27.849750738756747</v>
      </c>
      <c r="Q67" s="30">
        <f t="shared" si="43"/>
        <v>28.406010867037729</v>
      </c>
      <c r="R67" s="30">
        <f t="shared" si="43"/>
        <v>28.878029730699716</v>
      </c>
      <c r="S67" s="30">
        <f t="shared" si="43"/>
        <v>29.396413778967695</v>
      </c>
      <c r="T67" s="30">
        <f t="shared" si="43"/>
        <v>29.903031139037818</v>
      </c>
      <c r="U67" s="30">
        <f t="shared" si="43"/>
        <v>30.873724296696459</v>
      </c>
      <c r="V67" s="30">
        <f t="shared" si="43"/>
        <v>31.267297408278104</v>
      </c>
      <c r="W67" s="30">
        <f t="shared" si="43"/>
        <v>31.384699626404721</v>
      </c>
      <c r="X67" s="30">
        <f t="shared" si="43"/>
        <v>31.528834931143773</v>
      </c>
    </row>
    <row r="68" spans="1:24" ht="15.75">
      <c r="B68" s="20" t="s">
        <v>38</v>
      </c>
      <c r="C68" s="31">
        <f t="shared" ref="C68:C69" si="44">AVERAGE(D68:X68)</f>
        <v>57.680564015356786</v>
      </c>
      <c r="D68" s="30">
        <f>(D9/D7)*100</f>
        <v>55.926721540778161</v>
      </c>
      <c r="E68" s="30">
        <f t="shared" ref="E68:X68" si="45">(E9/E7)*100</f>
        <v>56.28567097128969</v>
      </c>
      <c r="F68" s="30">
        <f t="shared" si="45"/>
        <v>56.699695482304548</v>
      </c>
      <c r="G68" s="30">
        <f t="shared" si="45"/>
        <v>57.061487156678346</v>
      </c>
      <c r="H68" s="30">
        <f t="shared" si="45"/>
        <v>57.69462900167899</v>
      </c>
      <c r="I68" s="30">
        <f t="shared" si="45"/>
        <v>57.845566948735303</v>
      </c>
      <c r="J68" s="30">
        <f t="shared" si="45"/>
        <v>57.951270851134083</v>
      </c>
      <c r="K68" s="30">
        <f t="shared" si="45"/>
        <v>57.782442954003464</v>
      </c>
      <c r="L68" s="30">
        <f t="shared" si="45"/>
        <v>57.668314273749978</v>
      </c>
      <c r="M68" s="30">
        <f t="shared" si="45"/>
        <v>57.556768505150636</v>
      </c>
      <c r="N68" s="30">
        <f t="shared" si="45"/>
        <v>57.280118664811695</v>
      </c>
      <c r="O68" s="30">
        <f t="shared" si="45"/>
        <v>57.46935719324965</v>
      </c>
      <c r="P68" s="30">
        <f t="shared" si="45"/>
        <v>58.887023613189115</v>
      </c>
      <c r="Q68" s="30">
        <f t="shared" si="45"/>
        <v>58.823922571736922</v>
      </c>
      <c r="R68" s="30">
        <f t="shared" si="45"/>
        <v>58.723202995600907</v>
      </c>
      <c r="S68" s="30">
        <f t="shared" si="45"/>
        <v>58.685818752326782</v>
      </c>
      <c r="T68" s="30">
        <f t="shared" si="45"/>
        <v>58.618238483224708</v>
      </c>
      <c r="U68" s="30">
        <f t="shared" si="45"/>
        <v>57.647110224278428</v>
      </c>
      <c r="V68" s="30">
        <f t="shared" si="45"/>
        <v>57.533122425244862</v>
      </c>
      <c r="W68" s="30">
        <f t="shared" si="45"/>
        <v>57.535392911880642</v>
      </c>
      <c r="X68" s="30">
        <f t="shared" si="45"/>
        <v>57.615968801446158</v>
      </c>
    </row>
    <row r="69" spans="1:24" ht="15.75">
      <c r="B69" s="20" t="s">
        <v>10</v>
      </c>
      <c r="C69" s="31">
        <f t="shared" si="44"/>
        <v>15.040459531274767</v>
      </c>
      <c r="D69" s="30">
        <f t="shared" ref="D69:X69" si="46">(D10/D7)*100</f>
        <v>19.790264475240448</v>
      </c>
      <c r="E69" s="30">
        <f t="shared" si="46"/>
        <v>19.471486957956742</v>
      </c>
      <c r="F69" s="30">
        <f t="shared" si="46"/>
        <v>19.077841768339674</v>
      </c>
      <c r="G69" s="30">
        <f t="shared" si="46"/>
        <v>18.677922748675197</v>
      </c>
      <c r="H69" s="30">
        <f t="shared" si="46"/>
        <v>17.752339066870849</v>
      </c>
      <c r="I69" s="30">
        <f t="shared" si="46"/>
        <v>17.279417515385127</v>
      </c>
      <c r="J69" s="30">
        <f t="shared" si="46"/>
        <v>16.846425848545998</v>
      </c>
      <c r="K69" s="30">
        <f t="shared" si="46"/>
        <v>16.572720579120059</v>
      </c>
      <c r="L69" s="30">
        <f t="shared" si="46"/>
        <v>16.3192150419932</v>
      </c>
      <c r="M69" s="30">
        <f t="shared" si="46"/>
        <v>16.01440794423123</v>
      </c>
      <c r="N69" s="30">
        <f t="shared" si="46"/>
        <v>16.014183006306688</v>
      </c>
      <c r="O69" s="30">
        <f t="shared" si="46"/>
        <v>15.591018500056167</v>
      </c>
      <c r="P69" s="30">
        <f t="shared" si="46"/>
        <v>13.263225648054147</v>
      </c>
      <c r="Q69" s="30">
        <f t="shared" si="46"/>
        <v>12.770066561225359</v>
      </c>
      <c r="R69" s="30">
        <f t="shared" si="46"/>
        <v>12.398767273699368</v>
      </c>
      <c r="S69" s="30">
        <f t="shared" si="46"/>
        <v>11.917767468705529</v>
      </c>
      <c r="T69" s="30">
        <f t="shared" si="46"/>
        <v>11.47873037773749</v>
      </c>
      <c r="U69" s="30">
        <f t="shared" si="46"/>
        <v>11.479165479025118</v>
      </c>
      <c r="V69" s="30">
        <f t="shared" si="46"/>
        <v>11.199580166477022</v>
      </c>
      <c r="W69" s="30">
        <f t="shared" si="46"/>
        <v>11.079907461714635</v>
      </c>
      <c r="X69" s="30">
        <f t="shared" si="46"/>
        <v>10.855196267410056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63.763125618489063</v>
      </c>
      <c r="D72" s="30">
        <f>(D13/D$10)*100</f>
        <v>66.103986162775499</v>
      </c>
      <c r="E72" s="30">
        <f t="shared" ref="E72:X72" si="47">(E13/E$10)*100</f>
        <v>66.183075620293209</v>
      </c>
      <c r="F72" s="30">
        <f t="shared" si="47"/>
        <v>66.13456172830557</v>
      </c>
      <c r="G72" s="30">
        <f t="shared" si="47"/>
        <v>66.246727225641791</v>
      </c>
      <c r="H72" s="30">
        <f t="shared" si="47"/>
        <v>65.249446441181533</v>
      </c>
      <c r="I72" s="30">
        <f t="shared" si="47"/>
        <v>65.192627793211543</v>
      </c>
      <c r="J72" s="30">
        <f t="shared" si="47"/>
        <v>65.250178854712644</v>
      </c>
      <c r="K72" s="30">
        <f t="shared" si="47"/>
        <v>65.451226203582422</v>
      </c>
      <c r="L72" s="30">
        <f t="shared" si="47"/>
        <v>65.62593564997799</v>
      </c>
      <c r="M72" s="30">
        <f t="shared" si="47"/>
        <v>65.80788878097286</v>
      </c>
      <c r="N72" s="30">
        <f t="shared" si="47"/>
        <v>66.740851346622847</v>
      </c>
      <c r="O72" s="30">
        <f t="shared" si="47"/>
        <v>66.964494160237777</v>
      </c>
      <c r="P72" s="30">
        <f t="shared" si="47"/>
        <v>61.627769411251407</v>
      </c>
      <c r="Q72" s="30">
        <f t="shared" si="47"/>
        <v>61.34757719888777</v>
      </c>
      <c r="R72" s="30">
        <f t="shared" si="47"/>
        <v>61.596408258082072</v>
      </c>
      <c r="S72" s="30">
        <f t="shared" si="47"/>
        <v>61.421987559479497</v>
      </c>
      <c r="T72" s="30">
        <f t="shared" si="47"/>
        <v>60.554301731344907</v>
      </c>
      <c r="U72" s="30">
        <f t="shared" si="47"/>
        <v>60.649105669386273</v>
      </c>
      <c r="V72" s="30">
        <f t="shared" si="47"/>
        <v>60.30100896583663</v>
      </c>
      <c r="W72" s="30">
        <f t="shared" si="47"/>
        <v>60.427062632824899</v>
      </c>
      <c r="X72" s="30">
        <f t="shared" si="47"/>
        <v>60.149416593661357</v>
      </c>
    </row>
    <row r="73" spans="1:24" ht="15.75">
      <c r="A73" s="36"/>
      <c r="B73" s="10" t="s">
        <v>11</v>
      </c>
      <c r="C73" s="31">
        <f>AVERAGE(D73:X73)</f>
        <v>26.538302417122448</v>
      </c>
      <c r="D73" s="30">
        <f>(D16/D$10)*100</f>
        <v>22.877425634696284</v>
      </c>
      <c r="E73" s="30">
        <f t="shared" ref="E73:X73" si="48">(E16/E$10)*100</f>
        <v>22.993867250562989</v>
      </c>
      <c r="F73" s="30">
        <f t="shared" si="48"/>
        <v>23.205462642028508</v>
      </c>
      <c r="G73" s="30">
        <f>(G16/G$10)*100</f>
        <v>23.304229700238871</v>
      </c>
      <c r="H73" s="30">
        <f t="shared" si="48"/>
        <v>24.172274879743917</v>
      </c>
      <c r="I73" s="30">
        <f t="shared" si="48"/>
        <v>24.378147495912785</v>
      </c>
      <c r="J73" s="30">
        <f t="shared" si="48"/>
        <v>24.515422216795177</v>
      </c>
      <c r="K73" s="30">
        <f t="shared" si="48"/>
        <v>24.592125514365925</v>
      </c>
      <c r="L73" s="30">
        <f t="shared" si="48"/>
        <v>24.65728504422469</v>
      </c>
      <c r="M73" s="30">
        <f t="shared" si="48"/>
        <v>24.725163572627785</v>
      </c>
      <c r="N73" s="30">
        <f t="shared" si="48"/>
        <v>24.245489024618823</v>
      </c>
      <c r="O73" s="30">
        <f t="shared" si="48"/>
        <v>24.267817064318791</v>
      </c>
      <c r="P73" s="30">
        <f t="shared" si="48"/>
        <v>28.400565668820388</v>
      </c>
      <c r="Q73" s="30">
        <f t="shared" si="48"/>
        <v>28.785244079589507</v>
      </c>
      <c r="R73" s="30">
        <f t="shared" si="48"/>
        <v>28.763350460936298</v>
      </c>
      <c r="S73" s="30">
        <f t="shared" si="48"/>
        <v>29.056198130765505</v>
      </c>
      <c r="T73" s="30">
        <f t="shared" si="48"/>
        <v>30.025045959985551</v>
      </c>
      <c r="U73" s="30">
        <f t="shared" si="48"/>
        <v>30.305139840099077</v>
      </c>
      <c r="V73" s="30">
        <f t="shared" si="48"/>
        <v>30.959026303056405</v>
      </c>
      <c r="W73" s="30">
        <f t="shared" si="48"/>
        <v>31.234765750464227</v>
      </c>
      <c r="X73" s="30">
        <f t="shared" si="48"/>
        <v>31.840304525719993</v>
      </c>
    </row>
    <row r="74" spans="1:24" ht="15.75">
      <c r="A74" s="36"/>
      <c r="B74" s="10" t="s">
        <v>12</v>
      </c>
      <c r="C74" s="31">
        <f>AVERAGE(D74:X74)</f>
        <v>9.6985719643884742</v>
      </c>
      <c r="D74" s="30">
        <f>(D19/D$10)*100</f>
        <v>11.018588202528221</v>
      </c>
      <c r="E74" s="30">
        <f t="shared" ref="E74:X74" si="49">(E19/E$10)*100</f>
        <v>10.823057129143807</v>
      </c>
      <c r="F74" s="30">
        <f t="shared" si="49"/>
        <v>10.659975629665919</v>
      </c>
      <c r="G74" s="30">
        <f t="shared" si="49"/>
        <v>10.449043074119341</v>
      </c>
      <c r="H74" s="30">
        <f t="shared" si="49"/>
        <v>10.57827867907454</v>
      </c>
      <c r="I74" s="30">
        <f t="shared" si="49"/>
        <v>10.429224710875658</v>
      </c>
      <c r="J74" s="30">
        <f t="shared" si="49"/>
        <v>10.234398928492162</v>
      </c>
      <c r="K74" s="30">
        <f t="shared" si="49"/>
        <v>9.9566482820516438</v>
      </c>
      <c r="L74" s="30">
        <f t="shared" si="49"/>
        <v>9.7167793057973082</v>
      </c>
      <c r="M74" s="30">
        <f t="shared" si="49"/>
        <v>9.4669476463993742</v>
      </c>
      <c r="N74" s="30">
        <f t="shared" si="49"/>
        <v>9.0136596287583419</v>
      </c>
      <c r="O74" s="30">
        <f t="shared" si="49"/>
        <v>8.7676887754434247</v>
      </c>
      <c r="P74" s="30">
        <f t="shared" si="49"/>
        <v>9.971664919928207</v>
      </c>
      <c r="Q74" s="30">
        <f t="shared" si="49"/>
        <v>9.8671787215227269</v>
      </c>
      <c r="R74" s="30">
        <f t="shared" si="49"/>
        <v>9.6402412809816234</v>
      </c>
      <c r="S74" s="30">
        <f t="shared" si="49"/>
        <v>9.5218143097549994</v>
      </c>
      <c r="T74" s="30">
        <f t="shared" si="49"/>
        <v>9.4206523086695473</v>
      </c>
      <c r="U74" s="30">
        <f t="shared" si="49"/>
        <v>9.0457544905146516</v>
      </c>
      <c r="V74" s="30">
        <f t="shared" si="49"/>
        <v>8.7399647311069639</v>
      </c>
      <c r="W74" s="30">
        <f t="shared" si="49"/>
        <v>8.3381716167108788</v>
      </c>
      <c r="X74" s="30">
        <f t="shared" si="49"/>
        <v>8.0102788806186567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12531858903.999969</v>
      </c>
      <c r="E147">
        <v>10429994007.28396</v>
      </c>
      <c r="F147">
        <v>10726108755.438641</v>
      </c>
      <c r="G147">
        <v>12600978526.9114</v>
      </c>
      <c r="H147">
        <v>14564604177.804529</v>
      </c>
      <c r="I147">
        <v>16179938428.761221</v>
      </c>
      <c r="J147">
        <v>17005783586.994881</v>
      </c>
      <c r="K147">
        <v>17036416147.148809</v>
      </c>
      <c r="L147">
        <v>16635836514.36661</v>
      </c>
      <c r="M147">
        <v>18392888746.785782</v>
      </c>
      <c r="N147">
        <v>18461222919.436859</v>
      </c>
      <c r="O147">
        <v>19712445184.18597</v>
      </c>
      <c r="P147">
        <v>21252713144.74654</v>
      </c>
      <c r="Q147">
        <v>23987650951.31049</v>
      </c>
      <c r="R147">
        <v>25815393707.161819</v>
      </c>
      <c r="S147">
        <v>27150659149.76915</v>
      </c>
      <c r="T147">
        <v>26526226192.78513</v>
      </c>
      <c r="U147">
        <v>27773521206.232449</v>
      </c>
      <c r="V147">
        <v>26337718130.2994</v>
      </c>
      <c r="W147">
        <v>23185706235.485741</v>
      </c>
      <c r="X147">
        <v>23700961606.28009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Wealth_NZL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2014-12-03T13:24:50Z</dcterms:modified>
</cp:coreProperties>
</file>